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lg-fs01\04_001_000_000\局内連携業務\07 地域クラブ活動推進業務\05 モデル事業\08 生徒募集要項関係\"/>
    </mc:Choice>
  </mc:AlternateContent>
  <xr:revisionPtr revIDLastSave="0" documentId="13_ncr:1_{FB8BA013-A606-486B-8B46-2213A0AA2BD3}" xr6:coauthVersionLast="47" xr6:coauthVersionMax="47" xr10:uidLastSave="{00000000-0000-0000-0000-000000000000}"/>
  <bookViews>
    <workbookView xWindow="-120" yWindow="-120" windowWidth="20730" windowHeight="11040" tabRatio="389" xr2:uid="{4BF31821-DA91-4C1A-AB72-FE52A414AEBB}"/>
  </bookViews>
  <sheets>
    <sheet name="実施団体一覧（５０団体）" sheetId="9" r:id="rId1"/>
    <sheet name="クラブ個別データ" sheetId="8" r:id="rId2"/>
  </sheets>
  <definedNames>
    <definedName name="_xlnm._FilterDatabase" localSheetId="0" hidden="1">'実施団体一覧（５０団体）'!$B$2:$AA$52</definedName>
    <definedName name="_xlnm.Print_Area" localSheetId="1">クラブ個別データ!$B$1:$K$29</definedName>
    <definedName name="_xlnm.Print_Area" localSheetId="0">'実施団体一覧（５０団体）'!$A$1:$AX$52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8" l="1"/>
  <c r="C18" i="8" s="1"/>
  <c r="C21" i="8" l="1"/>
  <c r="C27" i="8"/>
  <c r="C5" i="8"/>
  <c r="G29" i="8"/>
  <c r="B24" i="8"/>
  <c r="C9" i="8"/>
  <c r="I2" i="8"/>
  <c r="C17" i="8"/>
  <c r="C12" i="8"/>
  <c r="C13" i="8"/>
  <c r="C4" i="8"/>
  <c r="C16" i="8"/>
  <c r="I4" i="8"/>
  <c r="C6" i="8"/>
  <c r="C19" i="8"/>
  <c r="G27" i="8"/>
  <c r="F2" i="8"/>
  <c r="C3" i="8"/>
  <c r="H6" i="8"/>
  <c r="E19" i="8"/>
  <c r="C8" i="8"/>
  <c r="E8" i="8"/>
  <c r="C11" i="8"/>
  <c r="I11" i="8"/>
  <c r="C10" i="8"/>
</calcChain>
</file>

<file path=xl/sharedStrings.xml><?xml version="1.0" encoding="utf-8"?>
<sst xmlns="http://schemas.openxmlformats.org/spreadsheetml/2006/main" count="1120" uniqueCount="542">
  <si>
    <t>団体名</t>
    <rPh sb="0" eb="3">
      <t>ダンタイメイ</t>
    </rPh>
    <phoneticPr fontId="3"/>
  </si>
  <si>
    <t>川口レナセンスVBC</t>
    <rPh sb="0" eb="2">
      <t>カワグチ</t>
    </rPh>
    <phoneticPr fontId="1"/>
  </si>
  <si>
    <t>川口アスリートクラブ</t>
    <rPh sb="0" eb="2">
      <t>カワグチ</t>
    </rPh>
    <phoneticPr fontId="1"/>
  </si>
  <si>
    <t>Ocean Child</t>
  </si>
  <si>
    <t>川口排球会</t>
    <rPh sb="0" eb="5">
      <t>カワグチハイキュウカイ</t>
    </rPh>
    <phoneticPr fontId="1"/>
  </si>
  <si>
    <t>川口市空手道連盟白亜会十二月田空手道クラブ</t>
    <rPh sb="0" eb="3">
      <t>カワグチシ</t>
    </rPh>
    <rPh sb="3" eb="5">
      <t>カラテ</t>
    </rPh>
    <rPh sb="5" eb="6">
      <t>ドウ</t>
    </rPh>
    <rPh sb="6" eb="8">
      <t>レンメイ</t>
    </rPh>
    <rPh sb="8" eb="10">
      <t>ハクア</t>
    </rPh>
    <rPh sb="10" eb="11">
      <t>カイ</t>
    </rPh>
    <rPh sb="11" eb="13">
      <t>１２</t>
    </rPh>
    <rPh sb="13" eb="14">
      <t>ガツ</t>
    </rPh>
    <rPh sb="14" eb="15">
      <t>タ</t>
    </rPh>
    <rPh sb="15" eb="17">
      <t>カラテ</t>
    </rPh>
    <rPh sb="17" eb="18">
      <t>ドウ</t>
    </rPh>
    <phoneticPr fontId="1"/>
  </si>
  <si>
    <t>前川南子ども書道クラブ</t>
    <rPh sb="0" eb="2">
      <t>マエカワ</t>
    </rPh>
    <rPh sb="2" eb="3">
      <t>ミナミ</t>
    </rPh>
    <rPh sb="3" eb="4">
      <t>コ</t>
    </rPh>
    <rPh sb="6" eb="8">
      <t>ショドウ</t>
    </rPh>
    <phoneticPr fontId="1"/>
  </si>
  <si>
    <t>コカリナサークルどんぐりくらぶ</t>
  </si>
  <si>
    <t>川口ガールズ</t>
    <rPh sb="0" eb="2">
      <t>カワグチ</t>
    </rPh>
    <phoneticPr fontId="1"/>
  </si>
  <si>
    <t>SBBC</t>
  </si>
  <si>
    <t>川口市テニス協会</t>
    <rPh sb="0" eb="3">
      <t>カワグチシ</t>
    </rPh>
    <rPh sb="6" eb="8">
      <t>キョウカイ</t>
    </rPh>
    <phoneticPr fontId="1"/>
  </si>
  <si>
    <t>戸塚FCガールズU-15</t>
    <rPh sb="0" eb="2">
      <t>トヅカ</t>
    </rPh>
    <phoneticPr fontId="1"/>
  </si>
  <si>
    <t>特定非営利活動法人ACフツーロ</t>
    <rPh sb="0" eb="9">
      <t>トクテイヒエイリカツドウホウジン</t>
    </rPh>
    <phoneticPr fontId="1"/>
  </si>
  <si>
    <t>川金リベルテジュニア吹奏楽団</t>
    <rPh sb="0" eb="1">
      <t>カワ</t>
    </rPh>
    <rPh sb="1" eb="2">
      <t>キン</t>
    </rPh>
    <rPh sb="10" eb="14">
      <t>スイソウガクダン</t>
    </rPh>
    <phoneticPr fontId="1"/>
  </si>
  <si>
    <t>安行フットボールクラブスポーツ少年団</t>
  </si>
  <si>
    <t>公益社団法人埼玉デザイン協議会</t>
    <rPh sb="6" eb="8">
      <t>サイタマ</t>
    </rPh>
    <phoneticPr fontId="1"/>
  </si>
  <si>
    <t>HAPPY SMILE ダンススタジオ</t>
  </si>
  <si>
    <t>川口クラブ　ZERO ONE</t>
    <rPh sb="0" eb="2">
      <t>カワ</t>
    </rPh>
    <phoneticPr fontId="2"/>
  </si>
  <si>
    <t>運動</t>
  </si>
  <si>
    <t>合唱　他</t>
    <rPh sb="0" eb="2">
      <t>ガッショウ</t>
    </rPh>
    <rPh sb="3" eb="4">
      <t>ホカ</t>
    </rPh>
    <phoneticPr fontId="3"/>
  </si>
  <si>
    <t>クラシカルスタジオカル－ソホール</t>
  </si>
  <si>
    <t>吹奏楽</t>
    <rPh sb="0" eb="3">
      <t>スイソウガク</t>
    </rPh>
    <phoneticPr fontId="3"/>
  </si>
  <si>
    <t>バレーボール</t>
    <phoneticPr fontId="3"/>
  </si>
  <si>
    <t>仲町中・仲町小・横曽根公民館</t>
    <rPh sb="0" eb="2">
      <t>ナカチョウ</t>
    </rPh>
    <rPh sb="2" eb="3">
      <t>チュウ</t>
    </rPh>
    <rPh sb="4" eb="6">
      <t>ナカチョウ</t>
    </rPh>
    <rPh sb="6" eb="7">
      <t>ショウ</t>
    </rPh>
    <rPh sb="8" eb="9">
      <t>ヨコ</t>
    </rPh>
    <rPh sb="9" eb="11">
      <t>ソネ</t>
    </rPh>
    <rPh sb="11" eb="14">
      <t>コウミンカン</t>
    </rPh>
    <phoneticPr fontId="3"/>
  </si>
  <si>
    <t>陸上競技</t>
    <rPh sb="0" eb="4">
      <t>リクジョウキョウギ</t>
    </rPh>
    <phoneticPr fontId="3"/>
  </si>
  <si>
    <t>幸並中・青木中・青木公民館・芝SC</t>
    <rPh sb="0" eb="1">
      <t>サチ</t>
    </rPh>
    <rPh sb="1" eb="2">
      <t>ナ</t>
    </rPh>
    <rPh sb="2" eb="3">
      <t>チュウ</t>
    </rPh>
    <rPh sb="4" eb="6">
      <t>アオキ</t>
    </rPh>
    <rPh sb="6" eb="7">
      <t>ナカ</t>
    </rPh>
    <rPh sb="8" eb="13">
      <t>アオキコウミンカン</t>
    </rPh>
    <rPh sb="14" eb="15">
      <t>シバ</t>
    </rPh>
    <phoneticPr fontId="3"/>
  </si>
  <si>
    <t>サッカー</t>
    <phoneticPr fontId="3"/>
  </si>
  <si>
    <t>新郷SC</t>
    <rPh sb="0" eb="2">
      <t>シンゴウ</t>
    </rPh>
    <phoneticPr fontId="3"/>
  </si>
  <si>
    <t>空手道</t>
    <rPh sb="0" eb="2">
      <t>カラテ</t>
    </rPh>
    <rPh sb="2" eb="3">
      <t>ミチ</t>
    </rPh>
    <phoneticPr fontId="3"/>
  </si>
  <si>
    <t>十二月田中</t>
    <rPh sb="0" eb="5">
      <t>ジュウニガツタナカ</t>
    </rPh>
    <phoneticPr fontId="3"/>
  </si>
  <si>
    <t>書道(硬筆・毛筆)</t>
    <rPh sb="0" eb="2">
      <t>ショドウ</t>
    </rPh>
    <rPh sb="3" eb="5">
      <t>コウヒツ</t>
    </rPh>
    <rPh sb="6" eb="8">
      <t>モウヒツ</t>
    </rPh>
    <phoneticPr fontId="3"/>
  </si>
  <si>
    <t>コカリナ</t>
    <phoneticPr fontId="3"/>
  </si>
  <si>
    <t>南鳩ヶ谷公民館</t>
    <rPh sb="0" eb="4">
      <t>ミナミハトガヤ</t>
    </rPh>
    <rPh sb="4" eb="7">
      <t>コウミンカン</t>
    </rPh>
    <phoneticPr fontId="3"/>
  </si>
  <si>
    <t>女子軟式野球</t>
    <rPh sb="0" eb="2">
      <t>ジョシ</t>
    </rPh>
    <rPh sb="2" eb="4">
      <t>ナンシキ</t>
    </rPh>
    <rPh sb="4" eb="6">
      <t>ヤキュウ</t>
    </rPh>
    <phoneticPr fontId="3"/>
  </si>
  <si>
    <t>バスケットボール</t>
    <phoneticPr fontId="3"/>
  </si>
  <si>
    <t>里中</t>
    <rPh sb="0" eb="2">
      <t>サトナカ</t>
    </rPh>
    <phoneticPr fontId="3"/>
  </si>
  <si>
    <t>硬式テニス</t>
    <rPh sb="0" eb="2">
      <t>コウシキ</t>
    </rPh>
    <phoneticPr fontId="3"/>
  </si>
  <si>
    <t>ソフトテニス</t>
    <phoneticPr fontId="3"/>
  </si>
  <si>
    <t>西中</t>
    <rPh sb="0" eb="2">
      <t>ニシナカ</t>
    </rPh>
    <phoneticPr fontId="3"/>
  </si>
  <si>
    <t>女子サッカー</t>
    <rPh sb="0" eb="2">
      <t>ジョシ</t>
    </rPh>
    <phoneticPr fontId="3"/>
  </si>
  <si>
    <t>陸上競技</t>
    <rPh sb="0" eb="4">
      <t>リクジョウキョウギ</t>
    </rPh>
    <phoneticPr fontId="3"/>
  </si>
  <si>
    <t>青木町公園</t>
    <rPh sb="0" eb="5">
      <t>アオキチョウコウエン</t>
    </rPh>
    <phoneticPr fontId="3"/>
  </si>
  <si>
    <t>ピアノ</t>
    <phoneticPr fontId="3"/>
  </si>
  <si>
    <t>吹奏楽</t>
    <rPh sb="0" eb="3">
      <t>スイソウガク</t>
    </rPh>
    <phoneticPr fontId="3"/>
  </si>
  <si>
    <t>十二月田中</t>
    <rPh sb="0" eb="5">
      <t>ジュウニガツタナカ</t>
    </rPh>
    <phoneticPr fontId="3"/>
  </si>
  <si>
    <t>新郷東小</t>
    <rPh sb="0" eb="2">
      <t>シンゴウ</t>
    </rPh>
    <rPh sb="2" eb="3">
      <t>ヒガシ</t>
    </rPh>
    <rPh sb="3" eb="4">
      <t>ショウ</t>
    </rPh>
    <phoneticPr fontId="3"/>
  </si>
  <si>
    <t>ゴルフ</t>
    <phoneticPr fontId="3"/>
  </si>
  <si>
    <t>川口ｸﾞﾘｰﾝｺﾞﾙﾌ</t>
    <rPh sb="0" eb="2">
      <t>カワグチ</t>
    </rPh>
    <phoneticPr fontId="3"/>
  </si>
  <si>
    <t>デザイン</t>
    <phoneticPr fontId="3"/>
  </si>
  <si>
    <t>剣道</t>
    <rPh sb="0" eb="2">
      <t>ケンドウ</t>
    </rPh>
    <phoneticPr fontId="3"/>
  </si>
  <si>
    <t>芝SC・芝東中・岸川中</t>
    <rPh sb="0" eb="1">
      <t>シバ</t>
    </rPh>
    <rPh sb="4" eb="6">
      <t>シバヒガシ</t>
    </rPh>
    <rPh sb="6" eb="7">
      <t>ナカ</t>
    </rPh>
    <rPh sb="8" eb="10">
      <t>キシカワ</t>
    </rPh>
    <rPh sb="10" eb="11">
      <t>ナカ</t>
    </rPh>
    <phoneticPr fontId="3"/>
  </si>
  <si>
    <t>芝北公民館・北園町スタジオ</t>
    <rPh sb="0" eb="2">
      <t>シバキタ</t>
    </rPh>
    <rPh sb="2" eb="5">
      <t>コウミンカン</t>
    </rPh>
    <rPh sb="6" eb="9">
      <t>キタゾノマチ</t>
    </rPh>
    <phoneticPr fontId="3"/>
  </si>
  <si>
    <t>剣舞・詩舞</t>
    <rPh sb="0" eb="2">
      <t>ケンブ</t>
    </rPh>
    <rPh sb="3" eb="4">
      <t>シ</t>
    </rPh>
    <rPh sb="4" eb="5">
      <t>ブ</t>
    </rPh>
    <phoneticPr fontId="3"/>
  </si>
  <si>
    <t>１～４</t>
    <phoneticPr fontId="3"/>
  </si>
  <si>
    <t>並木公民館</t>
    <rPh sb="0" eb="5">
      <t>ナミキコウミンカン</t>
    </rPh>
    <phoneticPr fontId="3"/>
  </si>
  <si>
    <t>戸塚南小</t>
    <rPh sb="0" eb="4">
      <t>トズカミナミショウ</t>
    </rPh>
    <phoneticPr fontId="3"/>
  </si>
  <si>
    <t>女子バレーボール</t>
    <rPh sb="0" eb="2">
      <t>ジョシ</t>
    </rPh>
    <phoneticPr fontId="3"/>
  </si>
  <si>
    <t>男子バレーボール</t>
    <rPh sb="0" eb="2">
      <t>ダンシ</t>
    </rPh>
    <phoneticPr fontId="3"/>
  </si>
  <si>
    <t>女子バスケットボール</t>
    <rPh sb="0" eb="2">
      <t>ジョシ</t>
    </rPh>
    <phoneticPr fontId="3"/>
  </si>
  <si>
    <t>男子バスケットボール</t>
    <rPh sb="0" eb="2">
      <t>ダンシ</t>
    </rPh>
    <phoneticPr fontId="3"/>
  </si>
  <si>
    <t>榛松中</t>
    <rPh sb="0" eb="2">
      <t>ハエマツ</t>
    </rPh>
    <rPh sb="2" eb="3">
      <t>ナカ</t>
    </rPh>
    <phoneticPr fontId="3"/>
  </si>
  <si>
    <t>軟式野球</t>
    <rPh sb="0" eb="2">
      <t>ナンシキ</t>
    </rPh>
    <rPh sb="2" eb="4">
      <t>ヤキュウ</t>
    </rPh>
    <phoneticPr fontId="3"/>
  </si>
  <si>
    <t>ベースボール５</t>
    <phoneticPr fontId="3"/>
  </si>
  <si>
    <t>上青木南小</t>
    <rPh sb="0" eb="5">
      <t>カミアオキミナミショウ</t>
    </rPh>
    <phoneticPr fontId="3"/>
  </si>
  <si>
    <t>No,</t>
    <phoneticPr fontId="3"/>
  </si>
  <si>
    <t>種目名</t>
    <rPh sb="0" eb="2">
      <t>シュモク</t>
    </rPh>
    <rPh sb="2" eb="3">
      <t>メイ</t>
    </rPh>
    <phoneticPr fontId="3"/>
  </si>
  <si>
    <t>受入人数</t>
    <rPh sb="0" eb="1">
      <t>ウ</t>
    </rPh>
    <rPh sb="1" eb="2">
      <t>イ</t>
    </rPh>
    <rPh sb="2" eb="4">
      <t>ニンズウ</t>
    </rPh>
    <phoneticPr fontId="3"/>
  </si>
  <si>
    <t>活動場所</t>
    <rPh sb="0" eb="4">
      <t>カツドウバショ</t>
    </rPh>
    <phoneticPr fontId="3"/>
  </si>
  <si>
    <t>費用/回</t>
    <rPh sb="0" eb="2">
      <t>ヒヨウ</t>
    </rPh>
    <rPh sb="3" eb="4">
      <t>カイ</t>
    </rPh>
    <phoneticPr fontId="3"/>
  </si>
  <si>
    <t>費用/月</t>
    <rPh sb="0" eb="2">
      <t>ヒヨウ</t>
    </rPh>
    <rPh sb="3" eb="4">
      <t>ツキ</t>
    </rPh>
    <phoneticPr fontId="3"/>
  </si>
  <si>
    <t>ヴァイオリン</t>
    <phoneticPr fontId="3"/>
  </si>
  <si>
    <t>フルート</t>
    <phoneticPr fontId="3"/>
  </si>
  <si>
    <t>合唱</t>
    <rPh sb="0" eb="2">
      <t>ガッショウ</t>
    </rPh>
    <phoneticPr fontId="3"/>
  </si>
  <si>
    <t>書道</t>
    <rPh sb="0" eb="2">
      <t>ショドウ</t>
    </rPh>
    <phoneticPr fontId="3"/>
  </si>
  <si>
    <t>英語</t>
    <rPh sb="0" eb="2">
      <t>エイゴ</t>
    </rPh>
    <phoneticPr fontId="3"/>
  </si>
  <si>
    <t>青木町公園陸上競技場</t>
    <rPh sb="0" eb="2">
      <t>アオキ</t>
    </rPh>
    <rPh sb="2" eb="3">
      <t>チョウ</t>
    </rPh>
    <rPh sb="3" eb="5">
      <t>コウエン</t>
    </rPh>
    <rPh sb="5" eb="10">
      <t>リクジョウキョウギジョウ</t>
    </rPh>
    <phoneticPr fontId="3"/>
  </si>
  <si>
    <t>保護者見学</t>
    <rPh sb="0" eb="5">
      <t>ホゴシャケンガク</t>
    </rPh>
    <phoneticPr fontId="3"/>
  </si>
  <si>
    <t>可</t>
    <rPh sb="0" eb="1">
      <t>カ</t>
    </rPh>
    <phoneticPr fontId="3"/>
  </si>
  <si>
    <t>対象性別</t>
    <rPh sb="0" eb="2">
      <t>タイショウ</t>
    </rPh>
    <rPh sb="2" eb="4">
      <t>セイベツ</t>
    </rPh>
    <phoneticPr fontId="3"/>
  </si>
  <si>
    <t>活動曜日</t>
    <rPh sb="0" eb="4">
      <t>カツドウヨウビ</t>
    </rPh>
    <phoneticPr fontId="3"/>
  </si>
  <si>
    <t>運動着・水筒・帽子</t>
    <rPh sb="0" eb="3">
      <t>ウンドウギ</t>
    </rPh>
    <rPh sb="4" eb="6">
      <t>スイトウ</t>
    </rPh>
    <rPh sb="7" eb="9">
      <t>ボウシ</t>
    </rPh>
    <phoneticPr fontId="3"/>
  </si>
  <si>
    <t>日</t>
    <rPh sb="0" eb="1">
      <t>ニチ</t>
    </rPh>
    <phoneticPr fontId="3"/>
  </si>
  <si>
    <t>女子</t>
    <rPh sb="0" eb="2">
      <t>ジョシ</t>
    </rPh>
    <phoneticPr fontId="3"/>
  </si>
  <si>
    <t>主な活動時間帯</t>
    <rPh sb="0" eb="1">
      <t>オモ</t>
    </rPh>
    <rPh sb="2" eb="7">
      <t>カツドウジカンタイ</t>
    </rPh>
    <phoneticPr fontId="3"/>
  </si>
  <si>
    <t>保護者見学</t>
    <rPh sb="0" eb="3">
      <t>ホゴシャ</t>
    </rPh>
    <rPh sb="3" eb="5">
      <t>ケンガク</t>
    </rPh>
    <phoneticPr fontId="3"/>
  </si>
  <si>
    <t>見学に伴う要件</t>
    <rPh sb="0" eb="2">
      <t>ケンガク</t>
    </rPh>
    <rPh sb="3" eb="4">
      <t>トモナ</t>
    </rPh>
    <rPh sb="5" eb="7">
      <t>ヨウケン</t>
    </rPh>
    <phoneticPr fontId="3"/>
  </si>
  <si>
    <t>初回持ち物</t>
    <rPh sb="0" eb="3">
      <t>ショカイモ</t>
    </rPh>
    <rPh sb="4" eb="5">
      <t>モノ</t>
    </rPh>
    <phoneticPr fontId="3"/>
  </si>
  <si>
    <t>青木中・里中・舟戸G・前田西G</t>
    <rPh sb="0" eb="3">
      <t>アオキナカ</t>
    </rPh>
    <rPh sb="4" eb="6">
      <t>サトナカ</t>
    </rPh>
    <rPh sb="7" eb="9">
      <t>フナト</t>
    </rPh>
    <rPh sb="11" eb="13">
      <t>マエダ</t>
    </rPh>
    <rPh sb="13" eb="14">
      <t>ニシ</t>
    </rPh>
    <phoneticPr fontId="3"/>
  </si>
  <si>
    <t>曜日</t>
    <rPh sb="0" eb="2">
      <t>ヨウビ</t>
    </rPh>
    <phoneticPr fontId="3"/>
  </si>
  <si>
    <t>なし</t>
    <phoneticPr fontId="3"/>
  </si>
  <si>
    <t>日</t>
    <rPh sb="0" eb="1">
      <t>ニチ</t>
    </rPh>
    <phoneticPr fontId="3"/>
  </si>
  <si>
    <t>可</t>
    <rPh sb="0" eb="1">
      <t>カ</t>
    </rPh>
    <phoneticPr fontId="3"/>
  </si>
  <si>
    <t>男子</t>
    <rPh sb="0" eb="2">
      <t>ダンシ</t>
    </rPh>
    <phoneticPr fontId="3"/>
  </si>
  <si>
    <t>体育館シューズ・タオル・水筒・運動できる服装</t>
    <rPh sb="0" eb="3">
      <t>タイイクカン</t>
    </rPh>
    <rPh sb="12" eb="14">
      <t>スイトウ</t>
    </rPh>
    <rPh sb="15" eb="17">
      <t>ウンドウ</t>
    </rPh>
    <rPh sb="20" eb="22">
      <t>フクソウ</t>
    </rPh>
    <phoneticPr fontId="3"/>
  </si>
  <si>
    <t>なし</t>
    <phoneticPr fontId="3"/>
  </si>
  <si>
    <t>木・金</t>
    <rPh sb="0" eb="1">
      <t>モク</t>
    </rPh>
    <rPh sb="2" eb="3">
      <t>キン</t>
    </rPh>
    <phoneticPr fontId="3"/>
  </si>
  <si>
    <t>女子</t>
    <rPh sb="0" eb="2">
      <t>ジョシ</t>
    </rPh>
    <phoneticPr fontId="3"/>
  </si>
  <si>
    <t>シューズ・サポーター</t>
    <phoneticPr fontId="3"/>
  </si>
  <si>
    <t>ウェイトレーニング</t>
    <phoneticPr fontId="3"/>
  </si>
  <si>
    <t>なし</t>
    <phoneticPr fontId="3"/>
  </si>
  <si>
    <t>土</t>
    <rPh sb="0" eb="1">
      <t>ド</t>
    </rPh>
    <phoneticPr fontId="3"/>
  </si>
  <si>
    <t>可</t>
    <rPh sb="0" eb="1">
      <t>カ</t>
    </rPh>
    <phoneticPr fontId="3"/>
  </si>
  <si>
    <t>男女</t>
    <rPh sb="0" eb="2">
      <t>ダンジョ</t>
    </rPh>
    <phoneticPr fontId="3"/>
  </si>
  <si>
    <t>男女</t>
    <rPh sb="0" eb="2">
      <t>ダンジョ</t>
    </rPh>
    <phoneticPr fontId="3"/>
  </si>
  <si>
    <t>13:30‐16:30</t>
    <phoneticPr fontId="3"/>
  </si>
  <si>
    <t>ゴルフグローブ</t>
    <phoneticPr fontId="3"/>
  </si>
  <si>
    <t>女子</t>
    <rPh sb="0" eb="2">
      <t>ジョシ</t>
    </rPh>
    <phoneticPr fontId="3"/>
  </si>
  <si>
    <t>金</t>
    <rPh sb="0" eb="1">
      <t>キン</t>
    </rPh>
    <phoneticPr fontId="3"/>
  </si>
  <si>
    <t>運動着・バスケットシューズ</t>
    <rPh sb="0" eb="3">
      <t>ウンドウギ</t>
    </rPh>
    <phoneticPr fontId="3"/>
  </si>
  <si>
    <t>筆記用具・スマホ端末</t>
    <rPh sb="0" eb="4">
      <t>ヒッキヨウグ</t>
    </rPh>
    <rPh sb="8" eb="10">
      <t>タンマツ</t>
    </rPh>
    <phoneticPr fontId="3"/>
  </si>
  <si>
    <t>男女</t>
    <rPh sb="0" eb="2">
      <t>ダンジョ</t>
    </rPh>
    <phoneticPr fontId="3"/>
  </si>
  <si>
    <t>火・金</t>
    <rPh sb="0" eb="1">
      <t>ヒ</t>
    </rPh>
    <rPh sb="2" eb="3">
      <t>キン</t>
    </rPh>
    <phoneticPr fontId="3"/>
  </si>
  <si>
    <t>可</t>
    <rPh sb="0" eb="1">
      <t>カ</t>
    </rPh>
    <phoneticPr fontId="3"/>
  </si>
  <si>
    <t>なし</t>
    <phoneticPr fontId="3"/>
  </si>
  <si>
    <t>女子</t>
    <rPh sb="0" eb="2">
      <t>ジョシ</t>
    </rPh>
    <phoneticPr fontId="3"/>
  </si>
  <si>
    <t>運動できる服装・体育館シューズ・タオル・水筒</t>
    <rPh sb="0" eb="2">
      <t>ウンドウ</t>
    </rPh>
    <rPh sb="5" eb="7">
      <t>フクソウ</t>
    </rPh>
    <rPh sb="8" eb="11">
      <t>タイイクカン</t>
    </rPh>
    <rPh sb="20" eb="22">
      <t>スイトウ</t>
    </rPh>
    <phoneticPr fontId="3"/>
  </si>
  <si>
    <t>土</t>
    <rPh sb="0" eb="1">
      <t>ド</t>
    </rPh>
    <phoneticPr fontId="3"/>
  </si>
  <si>
    <t>12:30-14:30</t>
    <phoneticPr fontId="3"/>
  </si>
  <si>
    <t>運動着・タオル・水筒・室内履き</t>
    <rPh sb="0" eb="3">
      <t>ウンドウギ</t>
    </rPh>
    <rPh sb="8" eb="10">
      <t>スイトウ</t>
    </rPh>
    <rPh sb="11" eb="14">
      <t>シツナイバ</t>
    </rPh>
    <phoneticPr fontId="3"/>
  </si>
  <si>
    <t>楽器を用意できる方</t>
    <rPh sb="0" eb="2">
      <t>ガッキ</t>
    </rPh>
    <rPh sb="3" eb="5">
      <t>ヨウイ</t>
    </rPh>
    <rPh sb="8" eb="9">
      <t>カタ</t>
    </rPh>
    <phoneticPr fontId="3"/>
  </si>
  <si>
    <t>日</t>
    <rPh sb="0" eb="1">
      <t>ニチ</t>
    </rPh>
    <phoneticPr fontId="3"/>
  </si>
  <si>
    <t>グローブ・水筒・タオル・運度できる服装</t>
    <rPh sb="5" eb="7">
      <t>スイトウ</t>
    </rPh>
    <rPh sb="12" eb="14">
      <t>ウンド</t>
    </rPh>
    <rPh sb="17" eb="19">
      <t>フクソウ</t>
    </rPh>
    <phoneticPr fontId="3"/>
  </si>
  <si>
    <t>月</t>
    <rPh sb="0" eb="1">
      <t>ツキ</t>
    </rPh>
    <phoneticPr fontId="3"/>
  </si>
  <si>
    <t>運動着・体育館シューズ</t>
    <rPh sb="0" eb="3">
      <t>ウンドウギ</t>
    </rPh>
    <rPh sb="4" eb="7">
      <t>タイイクカン</t>
    </rPh>
    <phoneticPr fontId="3"/>
  </si>
  <si>
    <t>男女</t>
    <rPh sb="0" eb="2">
      <t>ダンジョ</t>
    </rPh>
    <phoneticPr fontId="3"/>
  </si>
  <si>
    <t>土</t>
    <rPh sb="0" eb="1">
      <t>ド</t>
    </rPh>
    <phoneticPr fontId="3"/>
  </si>
  <si>
    <t>可</t>
    <rPh sb="0" eb="1">
      <t>カ</t>
    </rPh>
    <phoneticPr fontId="3"/>
  </si>
  <si>
    <t>運動できる服装</t>
    <rPh sb="0" eb="2">
      <t>ウンドウ</t>
    </rPh>
    <rPh sb="5" eb="7">
      <t>フクソウ</t>
    </rPh>
    <phoneticPr fontId="3"/>
  </si>
  <si>
    <t>9:30—11:30</t>
    <phoneticPr fontId="3"/>
  </si>
  <si>
    <t>前川南公民館</t>
    <rPh sb="0" eb="2">
      <t>マエカワ</t>
    </rPh>
    <rPh sb="2" eb="3">
      <t>ミナミ</t>
    </rPh>
    <rPh sb="3" eb="6">
      <t>コウミンカン</t>
    </rPh>
    <phoneticPr fontId="3"/>
  </si>
  <si>
    <t>動きやすい服装・汚れてもよい靴下・水筒・タオル</t>
    <rPh sb="0" eb="1">
      <t>ウゴ</t>
    </rPh>
    <rPh sb="5" eb="7">
      <t>フクソウ</t>
    </rPh>
    <rPh sb="8" eb="9">
      <t>ヨゴ</t>
    </rPh>
    <rPh sb="14" eb="16">
      <t>クツシタ</t>
    </rPh>
    <rPh sb="17" eb="19">
      <t>スイトウ</t>
    </rPh>
    <phoneticPr fontId="3"/>
  </si>
  <si>
    <t>ラケット・テニスシューズ・水筒</t>
    <rPh sb="13" eb="15">
      <t>スイトウ</t>
    </rPh>
    <phoneticPr fontId="3"/>
  </si>
  <si>
    <t>木</t>
    <rPh sb="0" eb="1">
      <t>モク</t>
    </rPh>
    <phoneticPr fontId="3"/>
  </si>
  <si>
    <t>女子バスケットボール</t>
    <phoneticPr fontId="3"/>
  </si>
  <si>
    <t>NPO法人川口戸塚総合型地域スポーツクラブどりーむらいふ（男子バスケ）</t>
    <rPh sb="3" eb="5">
      <t>ホウジン</t>
    </rPh>
    <rPh sb="5" eb="14">
      <t>カワグチトヅカソウゴウガタチイキ</t>
    </rPh>
    <rPh sb="29" eb="31">
      <t>ダンシ</t>
    </rPh>
    <phoneticPr fontId="1"/>
  </si>
  <si>
    <t>NPO法人川口戸塚総合型地域スポーツクラブどりーむらいふ（女子バレー）</t>
    <rPh sb="3" eb="5">
      <t>ホウジン</t>
    </rPh>
    <rPh sb="5" eb="14">
      <t>カワグチトヅカソウゴウガタチイキ</t>
    </rPh>
    <rPh sb="29" eb="31">
      <t>ジョシ</t>
    </rPh>
    <phoneticPr fontId="1"/>
  </si>
  <si>
    <t>NPO法人川口戸塚総合型地域スポーツクラブどりーむらいふ（男子バレー）</t>
    <rPh sb="3" eb="5">
      <t>ホウジン</t>
    </rPh>
    <rPh sb="5" eb="14">
      <t>カワグチトヅカソウゴウガタチイキ</t>
    </rPh>
    <rPh sb="29" eb="31">
      <t>ダンシ</t>
    </rPh>
    <phoneticPr fontId="1"/>
  </si>
  <si>
    <t>NPO法人川口戸塚総合型地域スポーツクラブどりーむらいふ（女子バスケ）</t>
    <rPh sb="3" eb="5">
      <t>ホウジン</t>
    </rPh>
    <rPh sb="5" eb="14">
      <t>カワグチトヅカソウゴウガタチイキ</t>
    </rPh>
    <rPh sb="29" eb="31">
      <t>ジョシ</t>
    </rPh>
    <phoneticPr fontId="1"/>
  </si>
  <si>
    <t>男女</t>
    <rPh sb="0" eb="2">
      <t>ダンジョ</t>
    </rPh>
    <phoneticPr fontId="3"/>
  </si>
  <si>
    <t>日</t>
    <rPh sb="0" eb="1">
      <t>ニチ</t>
    </rPh>
    <phoneticPr fontId="3"/>
  </si>
  <si>
    <t>可</t>
    <rPh sb="0" eb="1">
      <t>カ</t>
    </rPh>
    <phoneticPr fontId="3"/>
  </si>
  <si>
    <t>なし</t>
    <phoneticPr fontId="3"/>
  </si>
  <si>
    <t>着替え・水筒・ラケット・タオル</t>
    <rPh sb="0" eb="2">
      <t>キガ</t>
    </rPh>
    <rPh sb="4" eb="6">
      <t>スイトウ</t>
    </rPh>
    <phoneticPr fontId="3"/>
  </si>
  <si>
    <t>女子</t>
    <rPh sb="0" eb="2">
      <t>ジョシ</t>
    </rPh>
    <phoneticPr fontId="3"/>
  </si>
  <si>
    <t>サッカーができる服装・水筒・タオル</t>
    <rPh sb="8" eb="10">
      <t>フクソウ</t>
    </rPh>
    <rPh sb="11" eb="13">
      <t>スイトウ</t>
    </rPh>
    <phoneticPr fontId="3"/>
  </si>
  <si>
    <t>土・日</t>
    <rPh sb="0" eb="1">
      <t>ド</t>
    </rPh>
    <rPh sb="2" eb="3">
      <t>ニチ</t>
    </rPh>
    <phoneticPr fontId="3"/>
  </si>
  <si>
    <t>運動できる服装・走れる靴・熱中症対策グッズ</t>
    <rPh sb="0" eb="2">
      <t>ウンドウ</t>
    </rPh>
    <rPh sb="5" eb="7">
      <t>フクソウ</t>
    </rPh>
    <rPh sb="8" eb="9">
      <t>ハシ</t>
    </rPh>
    <rPh sb="11" eb="12">
      <t>クツ</t>
    </rPh>
    <rPh sb="13" eb="18">
      <t>ネッチュウショウタイサク</t>
    </rPh>
    <phoneticPr fontId="3"/>
  </si>
  <si>
    <t>サッカーができる服装</t>
    <rPh sb="8" eb="10">
      <t>フクソウ</t>
    </rPh>
    <phoneticPr fontId="3"/>
  </si>
  <si>
    <t>金</t>
    <rPh sb="0" eb="1">
      <t>キン</t>
    </rPh>
    <phoneticPr fontId="3"/>
  </si>
  <si>
    <t>運動しやすい服装・水筒・あれば、ボール(５号球)</t>
    <rPh sb="0" eb="2">
      <t>ウンドウ</t>
    </rPh>
    <rPh sb="6" eb="8">
      <t>フクソウ</t>
    </rPh>
    <rPh sb="9" eb="11">
      <t>スイトウ</t>
    </rPh>
    <rPh sb="21" eb="22">
      <t>ゴウ</t>
    </rPh>
    <rPh sb="22" eb="23">
      <t>キュウ</t>
    </rPh>
    <phoneticPr fontId="3"/>
  </si>
  <si>
    <t>男子</t>
    <rPh sb="0" eb="2">
      <t>ダンシ</t>
    </rPh>
    <phoneticPr fontId="3"/>
  </si>
  <si>
    <t>体育館シューズ・水筒・タオル・動きやすい服装</t>
    <rPh sb="0" eb="3">
      <t>タイイクカン</t>
    </rPh>
    <rPh sb="8" eb="10">
      <t>スイトウ</t>
    </rPh>
    <rPh sb="15" eb="16">
      <t>ウゴ</t>
    </rPh>
    <rPh sb="20" eb="22">
      <t>フクソウ</t>
    </rPh>
    <phoneticPr fontId="3"/>
  </si>
  <si>
    <t>土</t>
    <rPh sb="0" eb="1">
      <t>ド</t>
    </rPh>
    <phoneticPr fontId="3"/>
  </si>
  <si>
    <t>火</t>
    <rPh sb="0" eb="1">
      <t>ヒ</t>
    </rPh>
    <phoneticPr fontId="3"/>
  </si>
  <si>
    <t>運動できる服装・飲み物・タオル</t>
    <rPh sb="0" eb="2">
      <t>ウンドウ</t>
    </rPh>
    <rPh sb="5" eb="7">
      <t>フクソウ</t>
    </rPh>
    <rPh sb="8" eb="9">
      <t>ノ</t>
    </rPh>
    <rPh sb="10" eb="11">
      <t>モノ</t>
    </rPh>
    <phoneticPr fontId="3"/>
  </si>
  <si>
    <t>運動できる服装・体育館履き・飲み物・タオル</t>
    <rPh sb="0" eb="2">
      <t>ウンドウ</t>
    </rPh>
    <rPh sb="5" eb="7">
      <t>フクソウ</t>
    </rPh>
    <rPh sb="8" eb="12">
      <t>タイイクカンバ</t>
    </rPh>
    <rPh sb="14" eb="15">
      <t>ノ</t>
    </rPh>
    <rPh sb="16" eb="17">
      <t>モノ</t>
    </rPh>
    <phoneticPr fontId="3"/>
  </si>
  <si>
    <t>新郷南小</t>
    <rPh sb="0" eb="2">
      <t>シンゴウ</t>
    </rPh>
    <rPh sb="2" eb="3">
      <t>ミナミ</t>
    </rPh>
    <rPh sb="3" eb="4">
      <t>ショウ</t>
    </rPh>
    <phoneticPr fontId="3"/>
  </si>
  <si>
    <t>男女</t>
    <rPh sb="0" eb="2">
      <t>ダンジョ</t>
    </rPh>
    <phoneticPr fontId="3"/>
  </si>
  <si>
    <t>土</t>
    <rPh sb="0" eb="1">
      <t>ド</t>
    </rPh>
    <phoneticPr fontId="3"/>
  </si>
  <si>
    <t>可</t>
    <rPh sb="0" eb="1">
      <t>カ</t>
    </rPh>
    <phoneticPr fontId="3"/>
  </si>
  <si>
    <t>SAITEC会議室(SKIP Cityプラネタリウムがある棟)・オンライン</t>
    <rPh sb="6" eb="9">
      <t>カイギシツ</t>
    </rPh>
    <rPh sb="29" eb="30">
      <t>トウ</t>
    </rPh>
    <phoneticPr fontId="3"/>
  </si>
  <si>
    <t>筆記用具</t>
    <rPh sb="0" eb="4">
      <t>ヒッキヨウグ</t>
    </rPh>
    <phoneticPr fontId="3"/>
  </si>
  <si>
    <t>①不可
②可</t>
    <rPh sb="1" eb="3">
      <t>フカ</t>
    </rPh>
    <rPh sb="5" eb="6">
      <t>カ</t>
    </rPh>
    <phoneticPr fontId="3"/>
  </si>
  <si>
    <t>①・②室内履き・飲み物・タオル</t>
    <rPh sb="3" eb="6">
      <t>シツナイバ</t>
    </rPh>
    <rPh sb="8" eb="9">
      <t>ノ</t>
    </rPh>
    <rPh sb="10" eb="11">
      <t>モノ</t>
    </rPh>
    <phoneticPr fontId="3"/>
  </si>
  <si>
    <t>日</t>
    <rPh sb="0" eb="1">
      <t>ニチ</t>
    </rPh>
    <phoneticPr fontId="3"/>
  </si>
  <si>
    <t>運動できる服装と靴</t>
    <rPh sb="0" eb="2">
      <t>ウンドウ</t>
    </rPh>
    <rPh sb="5" eb="7">
      <t>フクソウ</t>
    </rPh>
    <rPh sb="8" eb="9">
      <t>クツ</t>
    </rPh>
    <phoneticPr fontId="3"/>
  </si>
  <si>
    <t>楽器・上履き・筆記用具</t>
    <rPh sb="0" eb="2">
      <t>ガッキ</t>
    </rPh>
    <rPh sb="3" eb="5">
      <t>ウワバ</t>
    </rPh>
    <rPh sb="7" eb="11">
      <t>ヒッキヨウグ</t>
    </rPh>
    <phoneticPr fontId="3"/>
  </si>
  <si>
    <t>室内履き・飲み物・筆記用具・クリアファイル</t>
    <rPh sb="0" eb="3">
      <t>シツナイバ</t>
    </rPh>
    <rPh sb="5" eb="6">
      <t>ノ</t>
    </rPh>
    <rPh sb="7" eb="8">
      <t>モノ</t>
    </rPh>
    <rPh sb="9" eb="13">
      <t>ヒッキヨウグ</t>
    </rPh>
    <phoneticPr fontId="3"/>
  </si>
  <si>
    <t>書道セット</t>
    <rPh sb="0" eb="2">
      <t>ショドウ</t>
    </rPh>
    <phoneticPr fontId="3"/>
  </si>
  <si>
    <t>神根東小・安行東中</t>
    <rPh sb="0" eb="1">
      <t>カミ</t>
    </rPh>
    <rPh sb="1" eb="2">
      <t>ネ</t>
    </rPh>
    <rPh sb="2" eb="3">
      <t>ヒガシ</t>
    </rPh>
    <rPh sb="3" eb="4">
      <t>ショウ</t>
    </rPh>
    <rPh sb="5" eb="7">
      <t>アンギョウ</t>
    </rPh>
    <rPh sb="7" eb="8">
      <t>ヒガシ</t>
    </rPh>
    <rPh sb="8" eb="9">
      <t>ナカ</t>
    </rPh>
    <phoneticPr fontId="3"/>
  </si>
  <si>
    <t>Harmony Link株式会社(ピアノ)</t>
    <phoneticPr fontId="3"/>
  </si>
  <si>
    <t>Harmony Link株式会社(ヴァイオリン)</t>
    <phoneticPr fontId="3"/>
  </si>
  <si>
    <t>Harmony Link株式会社(フルート)</t>
    <phoneticPr fontId="3"/>
  </si>
  <si>
    <t>Harmony Link株式会社(吹奏楽)</t>
    <rPh sb="17" eb="20">
      <t>スイソウガク</t>
    </rPh>
    <phoneticPr fontId="3"/>
  </si>
  <si>
    <t>Harmony Link株式会社(書道)</t>
    <rPh sb="17" eb="19">
      <t>ショドウ</t>
    </rPh>
    <phoneticPr fontId="3"/>
  </si>
  <si>
    <t>Harmony Link株式会社(英語)</t>
    <rPh sb="17" eb="19">
      <t>エイゴ</t>
    </rPh>
    <phoneticPr fontId="3"/>
  </si>
  <si>
    <t>Harmony Link株式会社(軟式野球)</t>
    <rPh sb="17" eb="21">
      <t>ナンシキヤキュウ</t>
    </rPh>
    <phoneticPr fontId="3"/>
  </si>
  <si>
    <t>Harmony Link株式会社(バレーボール)</t>
    <phoneticPr fontId="3"/>
  </si>
  <si>
    <t>Harmony Link株式会社(ｳｪｲﾄﾄﾚｰﾆﾝｸﾞ)</t>
    <phoneticPr fontId="3"/>
  </si>
  <si>
    <t>楽器を持ってこられる生徒は持ってきて下さい</t>
    <rPh sb="0" eb="2">
      <t>ガッキ</t>
    </rPh>
    <rPh sb="3" eb="4">
      <t>モ</t>
    </rPh>
    <rPh sb="10" eb="12">
      <t>セイト</t>
    </rPh>
    <rPh sb="13" eb="14">
      <t>モ</t>
    </rPh>
    <rPh sb="18" eb="19">
      <t>クダ</t>
    </rPh>
    <phoneticPr fontId="3"/>
  </si>
  <si>
    <t>持ち運べるPCを持っている人・自宅にnet環境がある人</t>
    <rPh sb="0" eb="1">
      <t>モ</t>
    </rPh>
    <rPh sb="2" eb="3">
      <t>ハコ</t>
    </rPh>
    <rPh sb="8" eb="9">
      <t>モ</t>
    </rPh>
    <rPh sb="13" eb="14">
      <t>ヒト</t>
    </rPh>
    <rPh sb="15" eb="17">
      <t>ジタク</t>
    </rPh>
    <rPh sb="21" eb="23">
      <t>カンキョウ</t>
    </rPh>
    <rPh sb="26" eb="27">
      <t>ヒト</t>
    </rPh>
    <phoneticPr fontId="3"/>
  </si>
  <si>
    <t>防具一式と竹刀(初心者はいりません)・水筒</t>
    <rPh sb="0" eb="2">
      <t>ボウグ</t>
    </rPh>
    <rPh sb="2" eb="4">
      <t>イッシキ</t>
    </rPh>
    <rPh sb="5" eb="7">
      <t>シナイ</t>
    </rPh>
    <rPh sb="8" eb="11">
      <t>ショシンシャ</t>
    </rPh>
    <rPh sb="19" eb="21">
      <t>スイトウ</t>
    </rPh>
    <phoneticPr fontId="3"/>
  </si>
  <si>
    <t>①30　②30</t>
  </si>
  <si>
    <t>①20　②15</t>
  </si>
  <si>
    <t>Harmony Link事務所 / 公民館</t>
  </si>
  <si>
    <t>木曽呂練習場 / 芝バッティングドーム / スポーツセンター</t>
  </si>
  <si>
    <t>毎月第1～3週の月</t>
    <rPh sb="0" eb="2">
      <t>マイツキ</t>
    </rPh>
    <rPh sb="2" eb="3">
      <t>ダイ</t>
    </rPh>
    <rPh sb="6" eb="7">
      <t>シュウ</t>
    </rPh>
    <rPh sb="8" eb="9">
      <t>ツキ</t>
    </rPh>
    <phoneticPr fontId="4"/>
  </si>
  <si>
    <t>毎月第1～3週の火</t>
    <rPh sb="0" eb="2">
      <t>マイツキ</t>
    </rPh>
    <rPh sb="2" eb="3">
      <t>ダイ</t>
    </rPh>
    <rPh sb="6" eb="7">
      <t>シュウ</t>
    </rPh>
    <rPh sb="8" eb="9">
      <t>ヒ</t>
    </rPh>
    <phoneticPr fontId="4"/>
  </si>
  <si>
    <t>毎月第1～3週の木</t>
    <rPh sb="0" eb="2">
      <t>マイツキ</t>
    </rPh>
    <rPh sb="2" eb="3">
      <t>ダイ</t>
    </rPh>
    <rPh sb="6" eb="7">
      <t>シュウ</t>
    </rPh>
    <rPh sb="8" eb="9">
      <t>モク</t>
    </rPh>
    <phoneticPr fontId="4"/>
  </si>
  <si>
    <t>毎月第1～3週の金</t>
    <rPh sb="0" eb="2">
      <t>マイツキ</t>
    </rPh>
    <rPh sb="2" eb="3">
      <t>ダイ</t>
    </rPh>
    <rPh sb="6" eb="7">
      <t>シュウ</t>
    </rPh>
    <rPh sb="8" eb="9">
      <t>キン</t>
    </rPh>
    <phoneticPr fontId="4"/>
  </si>
  <si>
    <t>毎月第1～3週の土</t>
    <rPh sb="0" eb="2">
      <t>マイツキ</t>
    </rPh>
    <rPh sb="2" eb="3">
      <t>ダイ</t>
    </rPh>
    <rPh sb="6" eb="7">
      <t>シュウ</t>
    </rPh>
    <rPh sb="8" eb="9">
      <t>ド</t>
    </rPh>
    <phoneticPr fontId="4"/>
  </si>
  <si>
    <t>特になし</t>
  </si>
  <si>
    <t>特になし※楽器を所有している生徒は持参OK</t>
  </si>
  <si>
    <t>特になし※所有している生徒は持参OK</t>
  </si>
  <si>
    <t>動きやすい服装（グローブ、バット持ってなくてもOK）</t>
  </si>
  <si>
    <t>動きやすい服装</t>
  </si>
  <si>
    <t>問い合わせ先</t>
    <rPh sb="0" eb="1">
      <t>ト</t>
    </rPh>
    <rPh sb="2" eb="3">
      <t>ア</t>
    </rPh>
    <rPh sb="5" eb="6">
      <t>サキ</t>
    </rPh>
    <phoneticPr fontId="3"/>
  </si>
  <si>
    <t>TEL</t>
    <phoneticPr fontId="3"/>
  </si>
  <si>
    <t>メール</t>
    <phoneticPr fontId="3"/>
  </si>
  <si>
    <t>die-sonne@live.jp</t>
    <phoneticPr fontId="3"/>
  </si>
  <si>
    <t>info@melovivo.jp</t>
    <phoneticPr fontId="3"/>
  </si>
  <si>
    <t>090-4676-8599</t>
  </si>
  <si>
    <t>090-5500-7465</t>
  </si>
  <si>
    <t>kawaguchi.haikyu@gmail.com</t>
    <phoneticPr fontId="15"/>
  </si>
  <si>
    <t>090-4705-0605</t>
  </si>
  <si>
    <t>ammaliatore03@gmail.com</t>
    <phoneticPr fontId="15"/>
  </si>
  <si>
    <t>arcoirism_yama@yahoo.co.jp</t>
    <phoneticPr fontId="15"/>
  </si>
  <si>
    <t>090-4709-4766</t>
  </si>
  <si>
    <t>kultuku@abelia.ne.jp</t>
    <phoneticPr fontId="15"/>
  </si>
  <si>
    <t>090-2215-9296</t>
    <phoneticPr fontId="3"/>
  </si>
  <si>
    <t>fuente-t.turquesa-1226@docomo.ne.jp</t>
    <phoneticPr fontId="15"/>
  </si>
  <si>
    <t>090-4165-6127</t>
  </si>
  <si>
    <t>airforce0343mtym@jcom.zaq.ne.jp</t>
    <phoneticPr fontId="15"/>
  </si>
  <si>
    <t>090-1045-2437</t>
  </si>
  <si>
    <t>nishispojr@gmail.com</t>
    <phoneticPr fontId="3"/>
  </si>
  <si>
    <t>090-1431-9696</t>
  </si>
  <si>
    <t>090-3332-0716</t>
  </si>
  <si>
    <t>ky-hl@harmony-link.co.jp</t>
  </si>
  <si>
    <t>090-3098-9212</t>
    <phoneticPr fontId="3"/>
  </si>
  <si>
    <t>h.koshikawa1201@s3.dion.ne.jp</t>
    <phoneticPr fontId="15"/>
  </si>
  <si>
    <t>080-1137-1503</t>
  </si>
  <si>
    <t>passionmusic.per@gmail.com</t>
    <phoneticPr fontId="15"/>
  </si>
  <si>
    <t>090-5210-4203</t>
  </si>
  <si>
    <t>kagayaki_7777@yahoo.co.jp</t>
  </si>
  <si>
    <t>048-286-1010</t>
  </si>
  <si>
    <t>090-7760-2201</t>
  </si>
  <si>
    <t>y.msonpo1@gmail.com</t>
    <phoneticPr fontId="3"/>
  </si>
  <si>
    <t>048-211-3789</t>
  </si>
  <si>
    <t>info@happysmile-dance.com</t>
    <phoneticPr fontId="15"/>
  </si>
  <si>
    <t>048-456-6933</t>
    <phoneticPr fontId="3"/>
  </si>
  <si>
    <t>info@dreamlife.join-us.jp</t>
    <phoneticPr fontId="15"/>
  </si>
  <si>
    <t>048-456-6933</t>
  </si>
  <si>
    <t>kawavbc@gmail.com</t>
    <phoneticPr fontId="15"/>
  </si>
  <si>
    <t>048-290-8740</t>
    <phoneticPr fontId="3"/>
  </si>
  <si>
    <t>harashima@legame-gaming.com</t>
    <phoneticPr fontId="3"/>
  </si>
  <si>
    <t>048-253-9700</t>
    <phoneticPr fontId="3"/>
  </si>
  <si>
    <t>info@sactuary-tfp.com</t>
    <phoneticPr fontId="15"/>
  </si>
  <si>
    <t>info@sproject-fc.org</t>
    <phoneticPr fontId="3"/>
  </si>
  <si>
    <t>zero.one.01.bc@gmail.com</t>
    <phoneticPr fontId="15"/>
  </si>
  <si>
    <t>運動系</t>
    <rPh sb="2" eb="3">
      <t>ケイ</t>
    </rPh>
    <phoneticPr fontId="3"/>
  </si>
  <si>
    <t>文化芸術系</t>
    <rPh sb="4" eb="5">
      <t>ケイ</t>
    </rPh>
    <phoneticPr fontId="3"/>
  </si>
  <si>
    <t>なし(初心者OK)</t>
    <rPh sb="3" eb="6">
      <t>ショシンシャ</t>
    </rPh>
    <phoneticPr fontId="3"/>
  </si>
  <si>
    <t>市内在住</t>
    <rPh sb="0" eb="2">
      <t>シナイ</t>
    </rPh>
    <rPh sb="2" eb="4">
      <t>ザイジュウ</t>
    </rPh>
    <phoneticPr fontId="3"/>
  </si>
  <si>
    <t>活動の頻度</t>
    <rPh sb="0" eb="2">
      <t>カツドウ</t>
    </rPh>
    <rPh sb="3" eb="5">
      <t>ヒンド</t>
    </rPh>
    <phoneticPr fontId="3"/>
  </si>
  <si>
    <t>参加形態</t>
    <rPh sb="0" eb="4">
      <t>サンカケイタイ</t>
    </rPh>
    <phoneticPr fontId="3"/>
  </si>
  <si>
    <t>1、2回/月</t>
    <rPh sb="3" eb="4">
      <t>カイ</t>
    </rPh>
    <rPh sb="5" eb="6">
      <t>ツキ</t>
    </rPh>
    <phoneticPr fontId="3"/>
  </si>
  <si>
    <t>4回/月</t>
    <rPh sb="1" eb="2">
      <t>カイ</t>
    </rPh>
    <rPh sb="3" eb="4">
      <t>ツキ</t>
    </rPh>
    <phoneticPr fontId="3"/>
  </si>
  <si>
    <t>17～22回/月</t>
    <rPh sb="5" eb="6">
      <t>カイ</t>
    </rPh>
    <rPh sb="7" eb="8">
      <t>ツキ</t>
    </rPh>
    <phoneticPr fontId="3"/>
  </si>
  <si>
    <t>2、3回/週</t>
    <rPh sb="3" eb="4">
      <t>カイ</t>
    </rPh>
    <rPh sb="5" eb="6">
      <t>シュウ</t>
    </rPh>
    <phoneticPr fontId="3"/>
  </si>
  <si>
    <t>1回/月</t>
    <rPh sb="1" eb="2">
      <t>カイ</t>
    </rPh>
    <rPh sb="3" eb="4">
      <t>ツキ</t>
    </rPh>
    <phoneticPr fontId="3"/>
  </si>
  <si>
    <t>2回/月</t>
    <rPh sb="1" eb="2">
      <t>カイ</t>
    </rPh>
    <rPh sb="3" eb="4">
      <t>ツキ</t>
    </rPh>
    <phoneticPr fontId="3"/>
  </si>
  <si>
    <t>6～8回/月</t>
    <rPh sb="3" eb="4">
      <t>カイ</t>
    </rPh>
    <rPh sb="5" eb="6">
      <t>ツキ</t>
    </rPh>
    <phoneticPr fontId="3"/>
  </si>
  <si>
    <t>１～2回/月</t>
    <rPh sb="3" eb="4">
      <t>カイ</t>
    </rPh>
    <rPh sb="5" eb="6">
      <t>ツキ</t>
    </rPh>
    <phoneticPr fontId="3"/>
  </si>
  <si>
    <t>3回/月</t>
    <phoneticPr fontId="4"/>
  </si>
  <si>
    <t>3回/月</t>
    <rPh sb="1" eb="2">
      <t>カイ</t>
    </rPh>
    <rPh sb="3" eb="4">
      <t>ツキ</t>
    </rPh>
    <phoneticPr fontId="3"/>
  </si>
  <si>
    <t>1回/週</t>
    <rPh sb="1" eb="2">
      <t>カイ</t>
    </rPh>
    <rPh sb="3" eb="4">
      <t>シュウ</t>
    </rPh>
    <phoneticPr fontId="3"/>
  </si>
  <si>
    <t>連続して、通しで参加して欲しい</t>
    <rPh sb="0" eb="2">
      <t>レンゾク</t>
    </rPh>
    <rPh sb="5" eb="6">
      <t>トオ</t>
    </rPh>
    <rPh sb="8" eb="10">
      <t>サンカ</t>
    </rPh>
    <rPh sb="12" eb="13">
      <t>ホ</t>
    </rPh>
    <phoneticPr fontId="3"/>
  </si>
  <si>
    <t>体験的な活動(発表会参加)</t>
    <rPh sb="0" eb="3">
      <t>タイケンテキ</t>
    </rPh>
    <rPh sb="4" eb="6">
      <t>カツドウ</t>
    </rPh>
    <rPh sb="7" eb="10">
      <t>ハッピョウカイ</t>
    </rPh>
    <rPh sb="10" eb="12">
      <t>サンカ</t>
    </rPh>
    <phoneticPr fontId="3"/>
  </si>
  <si>
    <t>体験的な活動</t>
    <rPh sb="0" eb="3">
      <t>タイケンテキ</t>
    </rPh>
    <rPh sb="4" eb="6">
      <t>カツドウ</t>
    </rPh>
    <phoneticPr fontId="3"/>
  </si>
  <si>
    <t>体験的な活動</t>
    <rPh sb="0" eb="3">
      <t>タイケンテキ</t>
    </rPh>
    <rPh sb="4" eb="6">
      <t>カツドウ</t>
    </rPh>
    <phoneticPr fontId="3"/>
  </si>
  <si>
    <t>団体に所属して活動</t>
    <rPh sb="0" eb="2">
      <t>ダンタイ</t>
    </rPh>
    <rPh sb="3" eb="5">
      <t>ショゾク</t>
    </rPh>
    <rPh sb="7" eb="9">
      <t>カツドウ</t>
    </rPh>
    <phoneticPr fontId="3"/>
  </si>
  <si>
    <t>指導者
総数</t>
    <rPh sb="0" eb="3">
      <t>シドウシャ</t>
    </rPh>
    <rPh sb="4" eb="6">
      <t>ソウスウ</t>
    </rPh>
    <phoneticPr fontId="3"/>
  </si>
  <si>
    <t>経験等の条件</t>
    <rPh sb="0" eb="2">
      <t>ケイケン</t>
    </rPh>
    <rPh sb="2" eb="3">
      <t>ナド</t>
    </rPh>
    <rPh sb="4" eb="6">
      <t>ジョウケン</t>
    </rPh>
    <phoneticPr fontId="3"/>
  </si>
  <si>
    <t>住所等条件</t>
    <rPh sb="0" eb="2">
      <t>ジュウショ</t>
    </rPh>
    <rPh sb="2" eb="3">
      <t>ナド</t>
    </rPh>
    <rPh sb="3" eb="5">
      <t>ジョウケン</t>
    </rPh>
    <phoneticPr fontId="3"/>
  </si>
  <si>
    <t>参加形態</t>
    <rPh sb="0" eb="2">
      <t>サンカ</t>
    </rPh>
    <rPh sb="2" eb="4">
      <t>ケイタイ</t>
    </rPh>
    <phoneticPr fontId="3"/>
  </si>
  <si>
    <t xml:space="preserve">体験的な活動：団体には所属せず、参加できるときに参加するスタイル
</t>
    <rPh sb="0" eb="2">
      <t>タイケン</t>
    </rPh>
    <rPh sb="2" eb="3">
      <t>テキ</t>
    </rPh>
    <rPh sb="4" eb="6">
      <t>カツドウ</t>
    </rPh>
    <rPh sb="7" eb="9">
      <t>ダンタイ</t>
    </rPh>
    <rPh sb="11" eb="13">
      <t>ショゾク</t>
    </rPh>
    <rPh sb="16" eb="18">
      <t>サンカ</t>
    </rPh>
    <rPh sb="24" eb="26">
      <t>サンカ</t>
    </rPh>
    <phoneticPr fontId="3"/>
  </si>
  <si>
    <t>団体に所属して活動：継続的に活動に参加するスタイル</t>
    <rPh sb="0" eb="2">
      <t>ダンタイ</t>
    </rPh>
    <rPh sb="3" eb="5">
      <t>ショゾク</t>
    </rPh>
    <rPh sb="7" eb="9">
      <t>カツドウ</t>
    </rPh>
    <rPh sb="10" eb="13">
      <t>ケイゾクテキ</t>
    </rPh>
    <rPh sb="14" eb="16">
      <t>カツドウ</t>
    </rPh>
    <rPh sb="17" eb="19">
      <t>サンカ</t>
    </rPh>
    <phoneticPr fontId="3"/>
  </si>
  <si>
    <t>人</t>
    <rPh sb="0" eb="1">
      <t>ヒト</t>
    </rPh>
    <phoneticPr fontId="3"/>
  </si>
  <si>
    <t>体験的な活動</t>
    <rPh sb="0" eb="3">
      <t>タイケンテキ</t>
    </rPh>
    <rPh sb="4" eb="6">
      <t>カツドウ</t>
    </rPh>
    <phoneticPr fontId="4"/>
  </si>
  <si>
    <t>団体に所属して活動・体験的な活動でもOK</t>
    <rPh sb="0" eb="2">
      <t>ダンタイ</t>
    </rPh>
    <rPh sb="3" eb="5">
      <t>ショゾク</t>
    </rPh>
    <rPh sb="7" eb="9">
      <t>カツドウ</t>
    </rPh>
    <rPh sb="10" eb="13">
      <t>タイケンテキ</t>
    </rPh>
    <rPh sb="14" eb="16">
      <t>カツドウ</t>
    </rPh>
    <phoneticPr fontId="3"/>
  </si>
  <si>
    <t>①芝中　②飯仲小</t>
    <rPh sb="1" eb="3">
      <t>シバチュウ</t>
    </rPh>
    <rPh sb="5" eb="8">
      <t>イイナカショウ</t>
    </rPh>
    <phoneticPr fontId="3"/>
  </si>
  <si>
    <t>参加条件</t>
    <rPh sb="0" eb="2">
      <t>サンカ</t>
    </rPh>
    <rPh sb="2" eb="4">
      <t>ジョウケン</t>
    </rPh>
    <phoneticPr fontId="3"/>
  </si>
  <si>
    <t>中学校区で募集①芝・芝西・芝東・岸川・小谷場・芝園学園②南・西・元郷・仲町・領家</t>
    <rPh sb="0" eb="3">
      <t>チュウガッコウ</t>
    </rPh>
    <rPh sb="3" eb="4">
      <t>ク</t>
    </rPh>
    <rPh sb="5" eb="7">
      <t>ボシュウ</t>
    </rPh>
    <rPh sb="8" eb="9">
      <t>シバ</t>
    </rPh>
    <rPh sb="10" eb="12">
      <t>シバニシ</t>
    </rPh>
    <rPh sb="13" eb="14">
      <t>シバ</t>
    </rPh>
    <rPh sb="14" eb="15">
      <t>ヒガシ</t>
    </rPh>
    <rPh sb="16" eb="18">
      <t>キシカワ</t>
    </rPh>
    <rPh sb="19" eb="22">
      <t>コヤバ</t>
    </rPh>
    <rPh sb="23" eb="25">
      <t>シバゾノ</t>
    </rPh>
    <rPh sb="25" eb="27">
      <t>ガクエン</t>
    </rPh>
    <rPh sb="28" eb="29">
      <t>ミナミ</t>
    </rPh>
    <rPh sb="30" eb="31">
      <t>ニシ</t>
    </rPh>
    <rPh sb="32" eb="34">
      <t>モトゴウ</t>
    </rPh>
    <rPh sb="35" eb="37">
      <t>ナカチョウ</t>
    </rPh>
    <rPh sb="38" eb="40">
      <t>リョウケ</t>
    </rPh>
    <phoneticPr fontId="3"/>
  </si>
  <si>
    <t>9:30-12:00</t>
    <phoneticPr fontId="3"/>
  </si>
  <si>
    <t>13:00-15:00</t>
    <phoneticPr fontId="3"/>
  </si>
  <si>
    <t>17:00-19:00</t>
    <phoneticPr fontId="3"/>
  </si>
  <si>
    <t>13:00-17:00</t>
    <phoneticPr fontId="3"/>
  </si>
  <si>
    <t>15:00-17:00</t>
    <phoneticPr fontId="3"/>
  </si>
  <si>
    <t>19:00-21:00</t>
    <phoneticPr fontId="3"/>
  </si>
  <si>
    <t>水17:00-19:00　日13:00-17:00の来れる時</t>
    <rPh sb="0" eb="1">
      <t>スイ</t>
    </rPh>
    <rPh sb="13" eb="14">
      <t>ニチ</t>
    </rPh>
    <rPh sb="26" eb="27">
      <t>コ</t>
    </rPh>
    <rPh sb="29" eb="30">
      <t>トキ</t>
    </rPh>
    <phoneticPr fontId="3"/>
  </si>
  <si>
    <t>9:00-11:00</t>
    <phoneticPr fontId="3"/>
  </si>
  <si>
    <t>13:00-16:00</t>
    <phoneticPr fontId="3"/>
  </si>
  <si>
    <t>14:00-16:00</t>
    <phoneticPr fontId="3"/>
  </si>
  <si>
    <t>9:00-12:00</t>
    <phoneticPr fontId="3"/>
  </si>
  <si>
    <t>①15:00-17:00
②17:00-19:00</t>
    <phoneticPr fontId="3"/>
  </si>
  <si>
    <t>10:00-11:30</t>
    <phoneticPr fontId="3"/>
  </si>
  <si>
    <t>15:00-18:00</t>
    <phoneticPr fontId="3"/>
  </si>
  <si>
    <t>備考</t>
    <rPh sb="0" eb="2">
      <t>ビコウ</t>
    </rPh>
    <phoneticPr fontId="3"/>
  </si>
  <si>
    <t>県中体連登録チームのため、大会参加</t>
    <rPh sb="0" eb="4">
      <t>ケンチュウタイレン</t>
    </rPh>
    <rPh sb="4" eb="6">
      <t>トウロク</t>
    </rPh>
    <rPh sb="13" eb="15">
      <t>タイカイ</t>
    </rPh>
    <rPh sb="15" eb="17">
      <t>サンカ</t>
    </rPh>
    <phoneticPr fontId="3"/>
  </si>
  <si>
    <t>将来的には、チームとして大会参加を目標</t>
    <rPh sb="0" eb="3">
      <t>ショウライテキ</t>
    </rPh>
    <rPh sb="12" eb="16">
      <t>タイカイサンカ</t>
    </rPh>
    <rPh sb="17" eb="19">
      <t>モクヒョウ</t>
    </rPh>
    <phoneticPr fontId="3"/>
  </si>
  <si>
    <t>継続した活動だが、大会出場はない</t>
    <rPh sb="0" eb="2">
      <t>ケイゾク</t>
    </rPh>
    <rPh sb="4" eb="6">
      <t>カツドウ</t>
    </rPh>
    <rPh sb="9" eb="11">
      <t>タイカイ</t>
    </rPh>
    <rPh sb="11" eb="13">
      <t>シュツジョウ</t>
    </rPh>
    <phoneticPr fontId="3"/>
  </si>
  <si>
    <t>一人1回でも参加可能</t>
    <rPh sb="0" eb="2">
      <t>ヒトリ</t>
    </rPh>
    <rPh sb="3" eb="4">
      <t>カイ</t>
    </rPh>
    <rPh sb="6" eb="10">
      <t>サンカカノウ</t>
    </rPh>
    <phoneticPr fontId="3"/>
  </si>
  <si>
    <t>スポーツ教室タイプの指導</t>
    <rPh sb="4" eb="6">
      <t>キョウシツ</t>
    </rPh>
    <rPh sb="10" eb="12">
      <t>シドウ</t>
    </rPh>
    <phoneticPr fontId="3"/>
  </si>
  <si>
    <t>移動条件特になし</t>
    <rPh sb="0" eb="4">
      <t>イドウジョウケン</t>
    </rPh>
    <rPh sb="4" eb="5">
      <t>トク</t>
    </rPh>
    <phoneticPr fontId="3"/>
  </si>
  <si>
    <t>年間を通じた活動</t>
    <rPh sb="0" eb="2">
      <t>ネンカン</t>
    </rPh>
    <rPh sb="3" eb="4">
      <t>ツウ</t>
    </rPh>
    <rPh sb="6" eb="8">
      <t>カツドウ</t>
    </rPh>
    <phoneticPr fontId="3"/>
  </si>
  <si>
    <t>毛筆3回/月・硬筆1回/月</t>
    <rPh sb="0" eb="2">
      <t>モウヒツ</t>
    </rPh>
    <rPh sb="3" eb="4">
      <t>カイ</t>
    </rPh>
    <rPh sb="5" eb="6">
      <t>ツキ</t>
    </rPh>
    <rPh sb="7" eb="9">
      <t>コウヒツ</t>
    </rPh>
    <rPh sb="10" eb="11">
      <t>カイ</t>
    </rPh>
    <rPh sb="12" eb="13">
      <t>ツキ</t>
    </rPh>
    <phoneticPr fontId="3"/>
  </si>
  <si>
    <t>楽器がない場合は応相談</t>
    <rPh sb="0" eb="2">
      <t>ガッキ</t>
    </rPh>
    <rPh sb="5" eb="7">
      <t>バアイ</t>
    </rPh>
    <rPh sb="8" eb="11">
      <t>オウソウダン</t>
    </rPh>
    <phoneticPr fontId="3"/>
  </si>
  <si>
    <t>平日17:00-19:00・休日9:00-12:00</t>
    <rPh sb="0" eb="2">
      <t>ヘイジツ</t>
    </rPh>
    <rPh sb="14" eb="16">
      <t>キュウジツ</t>
    </rPh>
    <phoneticPr fontId="3"/>
  </si>
  <si>
    <t>新体操</t>
    <rPh sb="0" eb="3">
      <t>シンタイソウ</t>
    </rPh>
    <phoneticPr fontId="3"/>
  </si>
  <si>
    <t>分類</t>
    <rPh sb="0" eb="2">
      <t>ブンルイ</t>
    </rPh>
    <phoneticPr fontId="3"/>
  </si>
  <si>
    <t>１、2回/週</t>
    <rPh sb="3" eb="4">
      <t>カイ</t>
    </rPh>
    <rPh sb="5" eb="6">
      <t>シュウ</t>
    </rPh>
    <phoneticPr fontId="3"/>
  </si>
  <si>
    <t>土または日</t>
    <rPh sb="0" eb="1">
      <t>ド</t>
    </rPh>
    <rPh sb="4" eb="5">
      <t>ニチ</t>
    </rPh>
    <phoneticPr fontId="3"/>
  </si>
  <si>
    <t>稽古会的な活動</t>
    <rPh sb="0" eb="3">
      <t>ケイコカイ</t>
    </rPh>
    <rPh sb="3" eb="4">
      <t>テキ</t>
    </rPh>
    <rPh sb="5" eb="7">
      <t>カツドウ</t>
    </rPh>
    <phoneticPr fontId="3"/>
  </si>
  <si>
    <t>ZOOM見学も可能</t>
    <rPh sb="4" eb="6">
      <t>ケンガク</t>
    </rPh>
    <rPh sb="7" eb="9">
      <t>カノウ</t>
    </rPh>
    <phoneticPr fontId="3"/>
  </si>
  <si>
    <t>ｽﾄﾘｰﾄﾀﾞﾝｽ・ﾌﾞﾚｲｸﾀﾞﾝｽ</t>
    <phoneticPr fontId="3"/>
  </si>
  <si>
    <t>練習試合あり・大会なし</t>
    <rPh sb="0" eb="4">
      <t>レンシュウシアイ</t>
    </rPh>
    <rPh sb="7" eb="9">
      <t>タイカイ</t>
    </rPh>
    <phoneticPr fontId="3"/>
  </si>
  <si>
    <t>経験者(ソフトテニス部への所属は問わない)</t>
    <rPh sb="0" eb="3">
      <t>ケイケンシャ</t>
    </rPh>
    <rPh sb="10" eb="11">
      <t>ブ</t>
    </rPh>
    <rPh sb="13" eb="15">
      <t>ショゾク</t>
    </rPh>
    <rPh sb="16" eb="17">
      <t>ト</t>
    </rPh>
    <phoneticPr fontId="3"/>
  </si>
  <si>
    <t>19:00-20:45</t>
    <phoneticPr fontId="3"/>
  </si>
  <si>
    <t>大会には参加しない</t>
    <rPh sb="0" eb="2">
      <t>タイカイ</t>
    </rPh>
    <rPh sb="4" eb="6">
      <t>サンカ</t>
    </rPh>
    <phoneticPr fontId="3"/>
  </si>
  <si>
    <t>指導者総数</t>
    <rPh sb="0" eb="3">
      <t>シドウシャ</t>
    </rPh>
    <rPh sb="3" eb="5">
      <t>ソウスウ</t>
    </rPh>
    <phoneticPr fontId="3"/>
  </si>
  <si>
    <t>種目名</t>
    <rPh sb="0" eb="2">
      <t>シュモク</t>
    </rPh>
    <rPh sb="2" eb="3">
      <t>ナ</t>
    </rPh>
    <phoneticPr fontId="3"/>
  </si>
  <si>
    <t>住所等条件</t>
    <rPh sb="0" eb="3">
      <t>ジュウショトウ</t>
    </rPh>
    <rPh sb="3" eb="5">
      <t>ジョウケン</t>
    </rPh>
    <phoneticPr fontId="3"/>
  </si>
  <si>
    <t>レナセンスVBCからの大会参加を考える生徒</t>
    <rPh sb="11" eb="13">
      <t>タイカイ</t>
    </rPh>
    <rPh sb="13" eb="15">
      <t>サンカ</t>
    </rPh>
    <rPh sb="16" eb="17">
      <t>カンガ</t>
    </rPh>
    <rPh sb="19" eb="21">
      <t>セイト</t>
    </rPh>
    <phoneticPr fontId="3"/>
  </si>
  <si>
    <t>[平日]：月・火・木・金・[休日]：土</t>
    <rPh sb="1" eb="3">
      <t>ヘイジツ</t>
    </rPh>
    <rPh sb="5" eb="6">
      <t>ツキ</t>
    </rPh>
    <rPh sb="7" eb="8">
      <t>ヒ</t>
    </rPh>
    <rPh sb="9" eb="10">
      <t>モク</t>
    </rPh>
    <rPh sb="11" eb="12">
      <t>キン</t>
    </rPh>
    <rPh sb="14" eb="16">
      <t>キュウジツ</t>
    </rPh>
    <rPh sb="18" eb="19">
      <t>ド</t>
    </rPh>
    <phoneticPr fontId="3"/>
  </si>
  <si>
    <t>kawaguchi.jr2024.jimukyoku@gmail.com</t>
    <phoneticPr fontId="3"/>
  </si>
  <si>
    <t>木曜日：戸塚小・【９月から戸塚南小】　・　金曜日：戸塚SC</t>
    <rPh sb="0" eb="3">
      <t>モクヨウビ</t>
    </rPh>
    <rPh sb="4" eb="6">
      <t>トズカ</t>
    </rPh>
    <rPh sb="6" eb="7">
      <t>ショウ</t>
    </rPh>
    <rPh sb="10" eb="11">
      <t>ガツ</t>
    </rPh>
    <rPh sb="13" eb="15">
      <t>トズカ</t>
    </rPh>
    <rPh sb="15" eb="16">
      <t>ミナミ</t>
    </rPh>
    <rPh sb="16" eb="17">
      <t>ショウ</t>
    </rPh>
    <rPh sb="21" eb="24">
      <t>キンヨウビ</t>
    </rPh>
    <rPh sb="25" eb="27">
      <t>トヅカ</t>
    </rPh>
    <phoneticPr fontId="3"/>
  </si>
  <si>
    <t>木17:00-19:00・金16:30-18:30(最大18:50)</t>
    <rPh sb="0" eb="1">
      <t>モク</t>
    </rPh>
    <rPh sb="13" eb="14">
      <t>キン</t>
    </rPh>
    <rPh sb="26" eb="28">
      <t>サイダイ</t>
    </rPh>
    <phoneticPr fontId="3"/>
  </si>
  <si>
    <t>動きやすい服装・水筒</t>
    <rPh sb="0" eb="1">
      <t>ウゴ</t>
    </rPh>
    <rPh sb="5" eb="7">
      <t>フクソウ</t>
    </rPh>
    <rPh sb="8" eb="10">
      <t>スイトウ</t>
    </rPh>
    <phoneticPr fontId="3"/>
  </si>
  <si>
    <t>6回～8回/月</t>
    <rPh sb="1" eb="2">
      <t>カイ</t>
    </rPh>
    <rPh sb="4" eb="5">
      <t>カイ</t>
    </rPh>
    <rPh sb="6" eb="7">
      <t>ツキ</t>
    </rPh>
    <phoneticPr fontId="3"/>
  </si>
  <si>
    <t>団体に所属して活動</t>
    <rPh sb="0" eb="2">
      <t>ダンタイ</t>
    </rPh>
    <rPh sb="3" eb="5">
      <t>ショゾク</t>
    </rPh>
    <rPh sb="7" eb="9">
      <t>カツドウ</t>
    </rPh>
    <phoneticPr fontId="3"/>
  </si>
  <si>
    <t>体験可能です</t>
    <rPh sb="0" eb="4">
      <t>タイケンカノウ</t>
    </rPh>
    <phoneticPr fontId="3"/>
  </si>
  <si>
    <t>クラブHP　https://oceanchild.club/</t>
    <phoneticPr fontId="3"/>
  </si>
  <si>
    <t>https://oceanchild.club/</t>
  </si>
  <si>
    <t>FCアルコイリス(一般社団法人プロアスリートエニシアス川口）</t>
    <rPh sb="9" eb="13">
      <t>イッパンシャダン</t>
    </rPh>
    <rPh sb="13" eb="15">
      <t>ホウジン</t>
    </rPh>
    <rPh sb="27" eb="29">
      <t>カワグチ</t>
    </rPh>
    <phoneticPr fontId="1"/>
  </si>
  <si>
    <t>15:00-17:00または17:00-19:00</t>
    <phoneticPr fontId="3"/>
  </si>
  <si>
    <t>090-3137-2007</t>
    <phoneticPr fontId="3"/>
  </si>
  <si>
    <t>初年度より川口市モデル事業を実施。トレーニングでは、クラブが大切にするサッカーの土台「止める・蹴る・運ぶ」を徹底し、技術と本気で取り組む力を育てます。お子さま一人ひとりに向き合い、挑戦と成長を全力でサポート。仲間とともに本気で変わる環境を用意しています。人数が集まり次第、対外試合にも挑戦。初回6/13（土）17:00〜19:00新郷スポーツセンターG。連絡は部活動アプリを使用します。</t>
  </si>
  <si>
    <t>2回～3回/月</t>
    <rPh sb="1" eb="2">
      <t>カイ</t>
    </rPh>
    <rPh sb="4" eb="5">
      <t>カイ</t>
    </rPh>
    <rPh sb="6" eb="7">
      <t>ツキ</t>
    </rPh>
    <phoneticPr fontId="3"/>
  </si>
  <si>
    <t>６月からの練習については、活動時間内の可能な時間で参加しても大丈夫です。
（ただし、欠席、参加時間(〇時～参加）等の連絡は必ずお願いします。）</t>
    <phoneticPr fontId="3"/>
  </si>
  <si>
    <t>継続的に活動に参加（部活の延長上に考えています）</t>
    <phoneticPr fontId="3"/>
  </si>
  <si>
    <t>駐車場のご用意はありません。近隣パーキングをご利用ください。</t>
    <rPh sb="0" eb="3">
      <t>チュウシャジョウ</t>
    </rPh>
    <rPh sb="5" eb="7">
      <t>ヨウイ</t>
    </rPh>
    <rPh sb="14" eb="16">
      <t>キンリン</t>
    </rPh>
    <rPh sb="23" eb="25">
      <t>リヨウ</t>
    </rPh>
    <phoneticPr fontId="3"/>
  </si>
  <si>
    <t>①中学生ダンス・
②チアダンス</t>
    <rPh sb="1" eb="4">
      <t>チュウガクセイ</t>
    </rPh>
    <phoneticPr fontId="3"/>
  </si>
  <si>
    <t>NPO法人スポーツ・サンクチュアリ・川口</t>
    <rPh sb="3" eb="5">
      <t>ホウジン</t>
    </rPh>
    <rPh sb="18" eb="20">
      <t>カワグチ</t>
    </rPh>
    <phoneticPr fontId="2"/>
  </si>
  <si>
    <t>①中学生ダンス土
②チアダンス金</t>
    <rPh sb="1" eb="4">
      <t>チュウガクセイ</t>
    </rPh>
    <rPh sb="7" eb="8">
      <t>ド</t>
    </rPh>
    <rPh sb="15" eb="16">
      <t>キン</t>
    </rPh>
    <phoneticPr fontId="3"/>
  </si>
  <si>
    <t>スポーツ・サンクチュアリ・川口では、中学生ダンス部とチアダンス部を開講いたします。初心者・経験者を問わず、多様な表現活動を通じて心身の成長と学校外の交流を深めることを目的としております。初回の活動日は①中学生ダンス部6月20日(土)②チアダンス部10月2日(金)予定です。「かっこよく、楽しく、自分らしく」を合言葉に一人ひとりが主役となって輝ける場になるよう目指しています。お気軽にお問合せ下さい。</t>
    <rPh sb="18" eb="21">
      <t>チュウガクセイ</t>
    </rPh>
    <rPh sb="24" eb="25">
      <t>ブ</t>
    </rPh>
    <rPh sb="31" eb="32">
      <t>ブ</t>
    </rPh>
    <rPh sb="188" eb="190">
      <t>キガル</t>
    </rPh>
    <rPh sb="192" eb="194">
      <t>トイアワ</t>
    </rPh>
    <rPh sb="195" eb="196">
      <t>クダ</t>
    </rPh>
    <phoneticPr fontId="1"/>
  </si>
  <si>
    <t>中学校部活動、女子バスケットボール部入部選手</t>
    <rPh sb="0" eb="6">
      <t>チュウガッコウブカツドウ</t>
    </rPh>
    <rPh sb="7" eb="9">
      <t>ジョシ</t>
    </rPh>
    <rPh sb="17" eb="18">
      <t>ブ</t>
    </rPh>
    <rPh sb="18" eb="20">
      <t>ニュウブ</t>
    </rPh>
    <rPh sb="20" eb="22">
      <t>センシュ</t>
    </rPh>
    <phoneticPr fontId="3"/>
  </si>
  <si>
    <t>試合ができるレベルであること</t>
    <rPh sb="0" eb="2">
      <t>シアイ</t>
    </rPh>
    <phoneticPr fontId="3"/>
  </si>
  <si>
    <t>練習できる格好、水筒、タオル、筆記用具</t>
    <rPh sb="0" eb="2">
      <t>レンシュウ</t>
    </rPh>
    <rPh sb="5" eb="7">
      <t>カッコウ</t>
    </rPh>
    <rPh sb="8" eb="10">
      <t>スイトウ</t>
    </rPh>
    <rPh sb="15" eb="19">
      <t>ヒッキヨウグ</t>
    </rPh>
    <phoneticPr fontId="3"/>
  </si>
  <si>
    <t>インスタ：https://www.instagram.com/basketball_club_zero_one01</t>
    <phoneticPr fontId="3"/>
  </si>
  <si>
    <t>その他・経費</t>
    <rPh sb="2" eb="3">
      <t>タ</t>
    </rPh>
    <rPh sb="4" eb="6">
      <t>ケイヒ</t>
    </rPh>
    <phoneticPr fontId="3"/>
  </si>
  <si>
    <t xml:space="preserve">メッセージ
</t>
    <phoneticPr fontId="3"/>
  </si>
  <si>
    <t>①6/20・27・7/4・11・18
②10月～毎週金曜日</t>
    <rPh sb="22" eb="23">
      <t>ガツ</t>
    </rPh>
    <rPh sb="24" eb="26">
      <t>マイシュウ</t>
    </rPh>
    <rPh sb="26" eb="27">
      <t>キン</t>
    </rPh>
    <rPh sb="27" eb="29">
      <t>ヨウビ</t>
    </rPh>
    <phoneticPr fontId="3"/>
  </si>
  <si>
    <t>①幸栄公民館または鳩ケ谷公民館②体育武道センター</t>
    <rPh sb="1" eb="2">
      <t>サチ</t>
    </rPh>
    <rPh sb="2" eb="3">
      <t>サカエ</t>
    </rPh>
    <rPh sb="3" eb="6">
      <t>コウミンカン</t>
    </rPh>
    <rPh sb="9" eb="12">
      <t>ハトガヤ</t>
    </rPh>
    <rPh sb="12" eb="15">
      <t>コウミンカン</t>
    </rPh>
    <rPh sb="16" eb="20">
      <t>タイイクブドウ</t>
    </rPh>
    <phoneticPr fontId="3"/>
  </si>
  <si>
    <t>①土
②日</t>
    <rPh sb="1" eb="2">
      <t>ド</t>
    </rPh>
    <rPh sb="4" eb="5">
      <t>ニチ</t>
    </rPh>
    <phoneticPr fontId="3"/>
  </si>
  <si>
    <t>17:00-19:00(終了時刻が20:00の時もある)</t>
    <rPh sb="12" eb="16">
      <t>シュウリョウジコク</t>
    </rPh>
    <rPh sb="23" eb="24">
      <t>トキ</t>
    </rPh>
    <phoneticPr fontId="3"/>
  </si>
  <si>
    <t>芝中会場は土曜日、飯仲小会場は日曜日（どちらかを選ぶ）</t>
    <rPh sb="0" eb="2">
      <t>シバチュウ</t>
    </rPh>
    <rPh sb="2" eb="4">
      <t>カイジョウ</t>
    </rPh>
    <rPh sb="5" eb="8">
      <t>ドヨウビ</t>
    </rPh>
    <rPh sb="9" eb="12">
      <t>イイナカショウ</t>
    </rPh>
    <rPh sb="12" eb="14">
      <t>カイジョウ</t>
    </rPh>
    <rPh sb="15" eb="18">
      <t>ニチヨウビ</t>
    </rPh>
    <rPh sb="24" eb="25">
      <t>エラ</t>
    </rPh>
    <phoneticPr fontId="1"/>
  </si>
  <si>
    <t>eスポーツ</t>
    <phoneticPr fontId="3"/>
  </si>
  <si>
    <t>(株)LeGAME ホームページ：https://legame-gaming.com/
(株)LeGAME 公式X：https://x.com/LeGAME_com</t>
    <rPh sb="9" eb="10">
      <t>カブ</t>
    </rPh>
    <rPh sb="18" eb="20">
      <t>コウシキ</t>
    </rPh>
    <phoneticPr fontId="1"/>
  </si>
  <si>
    <t>https://www.instagram.com/kawaguchi.club.softtennis?igsh=NzM4a2ZxYmtqbjQz&amp;utm_source=qr</t>
    <phoneticPr fontId="3"/>
  </si>
  <si>
    <t>クラブホームページ　https://kawavbc.jp</t>
    <phoneticPr fontId="3"/>
  </si>
  <si>
    <t>オリンピック選手も輩出した川口市。そのブレイクダンスを通して、川口の民話や歴史を題材にしたストーリー性あるダンス公演を小中学校で行い、地域のさらなる活性化を目指します。初心者でも安心して始められ、仲間と一つの作品を創り上げる中で、強い絆と自信が育まれます。床技やアクロバットを取り入れることで身体能力を高めながらかっこよく表現する力も身につきます。
用意するものは屋内履きとニット帽です。</t>
    <rPh sb="13" eb="16">
      <t>カワグティ</t>
    </rPh>
    <rPh sb="18" eb="19">
      <t>チュウ</t>
    </rPh>
    <rPh sb="26" eb="28">
      <t>カワグチヲヘゥ</t>
    </rPh>
    <rPh sb="38" eb="40">
      <t>カワグティ</t>
    </rPh>
    <rPh sb="42" eb="44">
      <t>ダイザイ</t>
    </rPh>
    <rPh sb="53" eb="57">
      <t>ショウチュウガッコウ</t>
    </rPh>
    <rPh sb="58" eb="59">
      <t>オコナイ</t>
    </rPh>
    <rPh sb="62" eb="64">
      <t>カワグティ</t>
    </rPh>
    <rPh sb="68" eb="71">
      <t>カッセイ</t>
    </rPh>
    <rPh sb="101" eb="103">
      <t>ブカテゥアタラセィカツドブカテゥアタラセィカツドウテイアンスユカレンシュウナカワザレンシュウシンタイツヨク</t>
    </rPh>
    <rPh sb="182" eb="184">
      <t>オクナイ</t>
    </rPh>
    <rPh sb="190" eb="191">
      <t xml:space="preserve">ボウシ </t>
    </rPh>
    <phoneticPr fontId="1"/>
  </si>
  <si>
    <t>ホームページ
https://happysmile-dance.com
インスタグラム
https://www.instagram.com/happysmile_dance</t>
    <phoneticPr fontId="3"/>
  </si>
  <si>
    <t>yd@sadeco.or.jp</t>
    <phoneticPr fontId="3"/>
  </si>
  <si>
    <t>Website https://sadeco.or.jp
Instagram https://www.instagram.com/sadeco1986/
Facebook https://www.facebook.com/sadeco1</t>
    <phoneticPr fontId="3"/>
  </si>
  <si>
    <t>川口グリーンゴルフ</t>
    <rPh sb="0" eb="2">
      <t>カワグチ</t>
    </rPh>
    <phoneticPr fontId="1"/>
  </si>
  <si>
    <t>昨年度に引き続きゴルフ教室を実施します。継続的な参加はもちろん、まずはゴルフを一回体験したいという方も歓迎します。ジュニア育成に定評のあるレッスンプロがアドバイスします。（一部アドバイスが無い日もあります。）会場は川口グリーンゴルフ、屋根付きなので雨の日でも活動します。（強風の日はお休みになる時があります。）
簡単そうに見えて難しい、でも楽しい、そんなゴルフの世界を是非体験してみませんか。</t>
    <rPh sb="0" eb="3">
      <t>サクネンド</t>
    </rPh>
    <rPh sb="4" eb="5">
      <t>ヒ</t>
    </rPh>
    <rPh sb="6" eb="7">
      <t>ツヅ</t>
    </rPh>
    <rPh sb="11" eb="13">
      <t>キョウシツ</t>
    </rPh>
    <rPh sb="14" eb="16">
      <t>ジッシ</t>
    </rPh>
    <rPh sb="20" eb="23">
      <t>ケイゾクテキ</t>
    </rPh>
    <rPh sb="24" eb="26">
      <t>サンカ</t>
    </rPh>
    <rPh sb="39" eb="41">
      <t>イッカイ</t>
    </rPh>
    <rPh sb="41" eb="43">
      <t>タイケン</t>
    </rPh>
    <rPh sb="49" eb="50">
      <t>カタ</t>
    </rPh>
    <rPh sb="51" eb="53">
      <t>カンゲイ</t>
    </rPh>
    <rPh sb="61" eb="63">
      <t>イクセイ</t>
    </rPh>
    <rPh sb="64" eb="66">
      <t>テイヒョウ</t>
    </rPh>
    <rPh sb="86" eb="88">
      <t>イチブ</t>
    </rPh>
    <rPh sb="94" eb="95">
      <t>ナ</t>
    </rPh>
    <rPh sb="96" eb="97">
      <t>ヒ</t>
    </rPh>
    <rPh sb="104" eb="106">
      <t>カイジョウ</t>
    </rPh>
    <rPh sb="107" eb="109">
      <t>カワグチ</t>
    </rPh>
    <rPh sb="117" eb="120">
      <t>ヤネツ</t>
    </rPh>
    <rPh sb="124" eb="125">
      <t>アメ</t>
    </rPh>
    <rPh sb="126" eb="127">
      <t>ヒ</t>
    </rPh>
    <rPh sb="129" eb="131">
      <t>カツドウ</t>
    </rPh>
    <rPh sb="136" eb="138">
      <t>キョウフウ</t>
    </rPh>
    <rPh sb="139" eb="140">
      <t>ヒ</t>
    </rPh>
    <rPh sb="142" eb="143">
      <t>ヤス</t>
    </rPh>
    <rPh sb="147" eb="148">
      <t>トキ</t>
    </rPh>
    <rPh sb="156" eb="158">
      <t>カンタン</t>
    </rPh>
    <rPh sb="161" eb="162">
      <t>ミ</t>
    </rPh>
    <rPh sb="164" eb="165">
      <t>ムズカ</t>
    </rPh>
    <rPh sb="170" eb="171">
      <t>タノ</t>
    </rPh>
    <rPh sb="181" eb="183">
      <t>セカイ</t>
    </rPh>
    <rPh sb="184" eb="186">
      <t>ゼヒ</t>
    </rPh>
    <rPh sb="186" eb="188">
      <t>タイケン</t>
    </rPh>
    <phoneticPr fontId="1"/>
  </si>
  <si>
    <t>ホームページ：https://kawaguchi-green-golf.jp/</t>
    <phoneticPr fontId="3"/>
  </si>
  <si>
    <t>ホームページ：　http://www.angyo-fc.com
インスタグラム：　http://www.instgram.com/angyo.fc/</t>
    <phoneticPr fontId="3"/>
  </si>
  <si>
    <t>特になし※所有している生徒は持参OK</t>
    <phoneticPr fontId="3"/>
  </si>
  <si>
    <t>活動曜日に合わない場合、他曜日でのレッスンも可能</t>
    <phoneticPr fontId="3"/>
  </si>
  <si>
    <t>プロ選手を目指している選手向け。
アナライザー経験者など、プロの集団による「本物の指導」を展開。中学生の成長期に特化した、科学的・論理的なアプローチを重視した専門指導を行います。身体の仕組みに基づいた安全で効率的な体づくりをプロが直接サポートし、個々の身体能力を最大限に引き出します。自身の成長を数値で実感しながら、怪我をしない強い体と自信を養い、健康と高いパフォーマンスを提供します。</t>
  </si>
  <si>
    <t>18:00-21:00</t>
    <phoneticPr fontId="3"/>
  </si>
  <si>
    <t>野球技術の練習(試合は行わない)ご希望の場合他曜日でのレッスンも可能。</t>
    <rPh sb="0" eb="4">
      <t>ヤキュウギジュツ</t>
    </rPh>
    <rPh sb="5" eb="7">
      <t>レンシュウ</t>
    </rPh>
    <rPh sb="8" eb="10">
      <t>シアイ</t>
    </rPh>
    <rPh sb="11" eb="12">
      <t>オコナ</t>
    </rPh>
    <rPh sb="17" eb="19">
      <t>キボウ</t>
    </rPh>
    <rPh sb="20" eb="22">
      <t>バアイ</t>
    </rPh>
    <rPh sb="22" eb="23">
      <t>ホカ</t>
    </rPh>
    <rPh sb="23" eb="25">
      <t>ヨウビ</t>
    </rPh>
    <rPh sb="32" eb="34">
      <t>カノウ</t>
    </rPh>
    <phoneticPr fontId="3"/>
  </si>
  <si>
    <t>ご希望の場合他曜日でのレッスン可能</t>
    <rPh sb="1" eb="3">
      <t>キボウ</t>
    </rPh>
    <rPh sb="4" eb="6">
      <t>バアイ</t>
    </rPh>
    <rPh sb="6" eb="7">
      <t>ホカ</t>
    </rPh>
    <rPh sb="7" eb="9">
      <t>ヨウビ</t>
    </rPh>
    <rPh sb="15" eb="17">
      <t>カノウ</t>
    </rPh>
    <phoneticPr fontId="3"/>
  </si>
  <si>
    <t>プロを目指している選手向け。
第一線で活躍したプロバレーボーラーによる「本物の指導」を提供します。私たちはプロの集団として、世界基準の技術と戦術を子供たちに伝えます。基本動作の徹底から実戦的な連携まで、プロならではの視点による細やかなアドバイスで、競技力を飛躍的に向上させます。</t>
  </si>
  <si>
    <t>甲子園やプロを目指している球児向け。少数精鋭でパーソナルに特化。
中学日本代表や海外代表でのコーチ経験や、元プロ野球選手など、プロの集団が「本物の指導」を行います。最新スポーツ科学とプロの経験を融合させた、論理的で質の高いトレーニングを提供。怪我予防の体の使い方から、勝つための戦略をプロの視点で伝授。愉しむ心と、プロの確かな技術を両立させ、子供たちの可能性を最大限に引き出します。</t>
    <phoneticPr fontId="3"/>
  </si>
  <si>
    <t>①18:00-19:00/②19:00-20:00　①②で生徒様のご都合の合うどちらかを選択</t>
    <phoneticPr fontId="3"/>
  </si>
  <si>
    <t>文字は一生ものです。師範レベルの技術を持つ書家が、「本物の指導」を行います。基礎の運筆から個性を活かした創作まで、プロの視点で徹底的に指導することで、文字の美しさだけでなく集中力や表現力を飛躍的に向上させます。プロの技術に触れ、自分自身の書を追求する時間は、一生の財産となる感性と豊かな心を育む貴重な機会となります。</t>
  </si>
  <si>
    <t>鳩ケ谷市民センター / 川口スタジオ　/　木曽呂スタジオ / その他公民館</t>
    <rPh sb="12" eb="14">
      <t>カワグチ</t>
    </rPh>
    <phoneticPr fontId="3"/>
  </si>
  <si>
    <t>①18:00-19:30/②19:30-21:00　①②で生徒様のご都合の合うどちらかを選択</t>
    <rPh sb="29" eb="32">
      <t>セイトサマ</t>
    </rPh>
    <rPh sb="34" eb="36">
      <t>ツゴウ</t>
    </rPh>
    <rPh sb="37" eb="38">
      <t>ア</t>
    </rPh>
    <rPh sb="44" eb="46">
      <t>センタク</t>
    </rPh>
    <phoneticPr fontId="3"/>
  </si>
  <si>
    <t>コンクール金賞を目指している生徒向け。少数精鋭でパーソナルに特化。
講師は音楽大学で教職課程を修了した、プロの声楽家集団です。身体の仕組みを熟知したプロならではの「本物の指導」を展開し、教育者としての確かな視点で、成長期に最適な発声法を専門的に伝授。プロの圧倒的な歌唱力に触れながら、音楽を奏でる愉しさを深く追求。プロの技術と感性を直接受け継ぐことで、確かな表現力をステージで開花させます。</t>
    <phoneticPr fontId="3"/>
  </si>
  <si>
    <t>コンクール金賞を目指している生徒向け。音楽大学で教職課程を修了したプロの演奏家が結集。専門的な研鑽を積んだプロだからこそ伝えられる「本物の指導」。楽器の真価を引き出す奏法や合奏の極意を、現役奏者の視点からダイレクトに伝授します。音楽を愉しむ環境の中で、プロの技術と高い表現力に触れることは、部活動の質を根本から変えます。プロの視点で個々の才能を開花させ、圧倒的な感動を創り出す力を養います。</t>
  </si>
  <si>
    <t>コンクール金賞を目指している生徒向け。少数精鋭でパーソナルに特化。
音楽大学で教職課程を修了し、プロ演奏家が講師を務めます。実践的なテクニックや美しい音色の作り方を、教育的視点を交えて丁寧に指導。プロの息づかいを間近で感じることで、子供たちの感性は豊かに磨かれ、技術は飛躍的に向上します。愉しみながらプロの基準を学ぶことで、本物の音楽性を身につける環境を整えます。</t>
    <phoneticPr fontId="3"/>
  </si>
  <si>
    <t>コンクール金賞を目指している生徒向け。少数精鋭でパーソナルに特化。
講師は音楽大学にて教職課程をクリアし、第一線で活躍し続けるプロ演奏家です。教育と演奏の双方を極めたプロ集団だからこそ可能な、論理的な「本物の指導」を提供し、正しい奏法を基礎から徹底して伝授します。現場で培ってきた響きと技術に触れる経験は、子供たちの確かな上達と深い音楽体験を追求します。</t>
    <phoneticPr fontId="3"/>
  </si>
  <si>
    <t>コンクール金賞を目指している生徒向け。少数精鋭でパーソナルに特化。
音楽大学で教職課程を修了し、現役のプロ演奏家が指導。一般的なレッスンの枠を超え、教育学的知見とプロの技術を融合させた「本物の指導」を展開。タッチや音の作り方を体感しながら、基礎から芸術的な楽曲解釈までを論理的に学びます。音楽を愉しむ心を大切にしながら、演奏家が長年積み上げてきたメソッドを直接伝授し、一生モノの感性を育みます。</t>
    <phoneticPr fontId="3"/>
  </si>
  <si>
    <t>川口市の戸塚安行地区を拠点に活動している女子中学生の女子サッカーチームです。活動は平日週2日の練習と土日祝は練習・試合・遠征があります。現在は中学1年生～３年生が５６名在籍しています。
小学生まではサッカーしていた、サッカーはやりたいけど女子で戦いたい等、サッカーが好きやサッカーに少しでも興味がある女子中学生の参加お待ちしています。</t>
    <rPh sb="0" eb="3">
      <t>カワグチシ</t>
    </rPh>
    <rPh sb="4" eb="6">
      <t>トヅカ</t>
    </rPh>
    <rPh sb="6" eb="10">
      <t>アンギョウチク</t>
    </rPh>
    <rPh sb="11" eb="13">
      <t>キョテン</t>
    </rPh>
    <rPh sb="14" eb="16">
      <t>カツドウ</t>
    </rPh>
    <rPh sb="20" eb="22">
      <t>ジョシ</t>
    </rPh>
    <rPh sb="22" eb="25">
      <t>チュウガクセイ</t>
    </rPh>
    <rPh sb="26" eb="28">
      <t>ジョシ</t>
    </rPh>
    <rPh sb="38" eb="40">
      <t>カツドウ</t>
    </rPh>
    <rPh sb="41" eb="43">
      <t>ヘイジツ</t>
    </rPh>
    <rPh sb="43" eb="44">
      <t>シュウ</t>
    </rPh>
    <rPh sb="45" eb="46">
      <t>カ</t>
    </rPh>
    <rPh sb="47" eb="49">
      <t>レンシュウ</t>
    </rPh>
    <rPh sb="50" eb="53">
      <t>ドニチシュク</t>
    </rPh>
    <rPh sb="54" eb="56">
      <t>レンシュウ</t>
    </rPh>
    <rPh sb="57" eb="59">
      <t>シアイ</t>
    </rPh>
    <rPh sb="60" eb="62">
      <t>エンセイ</t>
    </rPh>
    <rPh sb="68" eb="70">
      <t>ゲンザイ</t>
    </rPh>
    <rPh sb="71" eb="73">
      <t>チュウガク</t>
    </rPh>
    <rPh sb="74" eb="75">
      <t>ネン</t>
    </rPh>
    <rPh sb="75" eb="76">
      <t>セイ</t>
    </rPh>
    <rPh sb="78" eb="80">
      <t>ネンセイ</t>
    </rPh>
    <rPh sb="83" eb="84">
      <t>メイ</t>
    </rPh>
    <rPh sb="84" eb="86">
      <t>ザイセキ</t>
    </rPh>
    <rPh sb="93" eb="96">
      <t>ショウガクセイ</t>
    </rPh>
    <rPh sb="119" eb="121">
      <t>ジョシ</t>
    </rPh>
    <rPh sb="122" eb="123">
      <t>タタカ</t>
    </rPh>
    <rPh sb="126" eb="127">
      <t>ナド</t>
    </rPh>
    <rPh sb="133" eb="134">
      <t>ス</t>
    </rPh>
    <rPh sb="141" eb="142">
      <t>スコ</t>
    </rPh>
    <rPh sb="150" eb="155">
      <t>ジョシチュウガクセイ</t>
    </rPh>
    <rPh sb="156" eb="158">
      <t>サンカ</t>
    </rPh>
    <rPh sb="159" eb="160">
      <t>マ</t>
    </rPh>
    <phoneticPr fontId="1"/>
  </si>
  <si>
    <r>
      <rPr>
        <b/>
        <sz val="8"/>
        <rFont val="BIZ UDゴシック"/>
        <family val="3"/>
        <charset val="128"/>
      </rPr>
      <t>川口市テニス協会は、頑張る中学生を応援します。</t>
    </r>
    <r>
      <rPr>
        <sz val="8"/>
        <rFont val="BIZ UDゴシック"/>
        <family val="3"/>
        <charset val="128"/>
      </rPr>
      <t>今からでも大丈夫、いっしょにテニス</t>
    </r>
    <r>
      <rPr>
        <b/>
        <sz val="8"/>
        <rFont val="BIZ UDゴシック"/>
        <family val="3"/>
        <charset val="128"/>
      </rPr>
      <t>『中学デビュー』</t>
    </r>
    <r>
      <rPr>
        <sz val="8"/>
        <rFont val="BIZ UDゴシック"/>
        <family val="3"/>
        <charset val="128"/>
      </rPr>
      <t>しませんか？はじめはみんな初心者、競技力向上だけではないテニスにみんなで挑戦してみよう！雨天等による中止決定は、川口市テニス協会HPにて当日7：30までに発表しますので、ご確認をお願いします。</t>
    </r>
    <rPh sb="0" eb="3">
      <t>カワグチシ</t>
    </rPh>
    <rPh sb="6" eb="8">
      <t>キョウカイ</t>
    </rPh>
    <rPh sb="10" eb="12">
      <t>ガンバ</t>
    </rPh>
    <rPh sb="13" eb="16">
      <t>チュウガクセイ</t>
    </rPh>
    <rPh sb="23" eb="24">
      <t>イマ</t>
    </rPh>
    <rPh sb="28" eb="31">
      <t>ダイジョウブ</t>
    </rPh>
    <rPh sb="41" eb="43">
      <t>チュウガク</t>
    </rPh>
    <rPh sb="61" eb="64">
      <t>ショシンシャ</t>
    </rPh>
    <rPh sb="65" eb="70">
      <t>キョウギリョクコウジョウ</t>
    </rPh>
    <rPh sb="84" eb="86">
      <t>チョウセン</t>
    </rPh>
    <rPh sb="92" eb="95">
      <t>ウテントウ</t>
    </rPh>
    <rPh sb="98" eb="102">
      <t>チュウシケッテイ</t>
    </rPh>
    <rPh sb="104" eb="107">
      <t>カワグチシ</t>
    </rPh>
    <rPh sb="110" eb="112">
      <t>キョウカイ</t>
    </rPh>
    <rPh sb="116" eb="118">
      <t>トウジツ</t>
    </rPh>
    <rPh sb="125" eb="127">
      <t>ハッピョウ</t>
    </rPh>
    <rPh sb="134" eb="136">
      <t>カクニン</t>
    </rPh>
    <rPh sb="138" eb="139">
      <t>ネガ</t>
    </rPh>
    <phoneticPr fontId="1"/>
  </si>
  <si>
    <t>川口市テニス協会のホームページ　https://kta-new.org/</t>
    <phoneticPr fontId="3"/>
  </si>
  <si>
    <t>ラケット(お持ちでない方には貸し出しラケットもあります)・テニスシューズ</t>
    <rPh sb="6" eb="7">
      <t>モ</t>
    </rPh>
    <rPh sb="11" eb="12">
      <t>カタ</t>
    </rPh>
    <rPh sb="14" eb="15">
      <t>カ</t>
    </rPh>
    <rPh sb="16" eb="17">
      <t>ダ</t>
    </rPh>
    <phoneticPr fontId="3"/>
  </si>
  <si>
    <t>中体連の団体戦への参加はありません。(個人参加・練習試合等あります)</t>
    <rPh sb="0" eb="3">
      <t>チュウタイレン</t>
    </rPh>
    <rPh sb="4" eb="7">
      <t>ダンタイセン</t>
    </rPh>
    <rPh sb="9" eb="11">
      <t>サンカ</t>
    </rPh>
    <rPh sb="19" eb="23">
      <t>コジンサンカ</t>
    </rPh>
    <rPh sb="24" eb="28">
      <t>レンシュウシアイ</t>
    </rPh>
    <rPh sb="28" eb="29">
      <t>トウ</t>
    </rPh>
    <phoneticPr fontId="3"/>
  </si>
  <si>
    <t>080-3520-6060</t>
    <phoneticPr fontId="3"/>
  </si>
  <si>
    <t>kta-junior1@kawaguchi-tennis.com</t>
    <phoneticPr fontId="3"/>
  </si>
  <si>
    <t>A.C　ammaliatore</t>
    <phoneticPr fontId="3"/>
  </si>
  <si>
    <t>運動できる服装/ボール(持っていれば)</t>
    <rPh sb="0" eb="2">
      <t>ウンドウ</t>
    </rPh>
    <rPh sb="5" eb="7">
      <t>フクソウ</t>
    </rPh>
    <rPh sb="12" eb="13">
      <t>モ</t>
    </rPh>
    <phoneticPr fontId="3"/>
  </si>
  <si>
    <t>川口市で活動するバレーボールクラブです。現在は小学生から高校生まで一緒に活動をしています。部活動の時間が短くもっとバレーボールをしたい、学校にバレーボール部がない、ヤングクラブバレーボールの大会に出たいなど参加理由は様々です。メンバーのほとんどが中学生からバレーを始めています。日本スポーツ協会認定のコーチ資格、教員免許を所有した指導者が指導にあたります。初回練習日は6月6日（土）です！</t>
    <rPh sb="20" eb="22">
      <t>ゲンザイ</t>
    </rPh>
    <rPh sb="23" eb="26">
      <t>ショウガクセイ</t>
    </rPh>
    <rPh sb="28" eb="31">
      <t>コウコウセイ</t>
    </rPh>
    <rPh sb="33" eb="35">
      <t>イッショ</t>
    </rPh>
    <rPh sb="36" eb="38">
      <t>カツドウ</t>
    </rPh>
    <rPh sb="95" eb="97">
      <t>タイカイ</t>
    </rPh>
    <rPh sb="98" eb="99">
      <t>デ</t>
    </rPh>
    <rPh sb="103" eb="105">
      <t>サンカ</t>
    </rPh>
    <rPh sb="105" eb="107">
      <t>リユウ</t>
    </rPh>
    <rPh sb="123" eb="126">
      <t>チュウガクセイ</t>
    </rPh>
    <rPh sb="132" eb="133">
      <t>ハジ</t>
    </rPh>
    <rPh sb="139" eb="141">
      <t>ニホン</t>
    </rPh>
    <rPh sb="145" eb="147">
      <t>キョウカイ</t>
    </rPh>
    <rPh sb="147" eb="149">
      <t>ニンテイ</t>
    </rPh>
    <rPh sb="153" eb="155">
      <t>シカク</t>
    </rPh>
    <rPh sb="156" eb="160">
      <t>キョウインメンキョ</t>
    </rPh>
    <rPh sb="161" eb="163">
      <t>ショユウ</t>
    </rPh>
    <rPh sb="165" eb="168">
      <t>シドウシャ</t>
    </rPh>
    <rPh sb="169" eb="171">
      <t>シドウ</t>
    </rPh>
    <rPh sb="178" eb="180">
      <t>ショカイ</t>
    </rPh>
    <rPh sb="180" eb="182">
      <t>レンシュウ</t>
    </rPh>
    <rPh sb="182" eb="183">
      <t>ヒ</t>
    </rPh>
    <rPh sb="185" eb="186">
      <t>ツキ</t>
    </rPh>
    <rPh sb="187" eb="188">
      <t>ヒ</t>
    </rPh>
    <rPh sb="189" eb="190">
      <t>ツチ</t>
    </rPh>
    <phoneticPr fontId="1"/>
  </si>
  <si>
    <t>ホームページ：https://kawaguchi-haikyu.hp.peraichi.com/
インスタグラム：https://www.instagram.com/kawaguchi_haikyu/</t>
    <phoneticPr fontId="3"/>
  </si>
  <si>
    <t>現役で活躍するプロの演奏家による、吹奏楽に必要な基礎から実践までを学べる専門的なレッスンが受けられるアカデミーです。旧ミュージックグレイス吹奏楽アカデミーとして培ってきた経験を活かし、初心者から経験者まで、一人ひとりに寄り添った丁寧な指導で、楽しく確かな上達を目指します。仲間と音楽を楽しみながら、演奏する喜びや達成感を味わい、表現する力も育てていきます。</t>
  </si>
  <si>
    <t>048-430-7959</t>
    <phoneticPr fontId="3"/>
  </si>
  <si>
    <t>継続して参加、本番の舞台に向けて作りこむ・11月8日（日）コンサ－ト本番の舞台</t>
    <rPh sb="7" eb="9">
      <t>ホンバン</t>
    </rPh>
    <rPh sb="10" eb="12">
      <t>ブタイ</t>
    </rPh>
    <rPh sb="27" eb="28">
      <t>ヒ</t>
    </rPh>
    <rPh sb="34" eb="36">
      <t>ホンバン</t>
    </rPh>
    <rPh sb="37" eb="39">
      <t>ブタイ</t>
    </rPh>
    <phoneticPr fontId="1"/>
  </si>
  <si>
    <t>090-9368-7601</t>
    <phoneticPr fontId="3"/>
  </si>
  <si>
    <t>https://www.il-caruso.jp/news/index.html</t>
    <phoneticPr fontId="3"/>
  </si>
  <si>
    <t>必要な道具は無料で貸し出しいたします</t>
    <rPh sb="0" eb="2">
      <t>ヒツヨウ</t>
    </rPh>
    <rPh sb="3" eb="5">
      <t>ドウグ</t>
    </rPh>
    <rPh sb="6" eb="8">
      <t>ムリョウ</t>
    </rPh>
    <rPh sb="9" eb="10">
      <t>カ</t>
    </rPh>
    <rPh sb="11" eb="12">
      <t>ダ</t>
    </rPh>
    <phoneticPr fontId="3"/>
  </si>
  <si>
    <t>03-5927-8399</t>
    <phoneticPr fontId="3"/>
  </si>
  <si>
    <t>私達は剣舞と詩舞を楽しく稽古しています。主に日本の刀を用いて、詩の内容を表現するのが剣舞。主に扇子を用いて詩の内容を表現するのが詩舞です。坂本龍馬など歴史上の人物や自然の美しさなどを表現します。昨年は剣舞のコンクールで全国大会の優勝者が輩出されました。また日本武道館での大会にも出演しました。鬼滅の刃などで刀に興味のある方、歴史が好き、和物が好き、体を動かすことが好きな方ぜひお気軽にお越しください！</t>
  </si>
  <si>
    <t>PASSION　MUSIC</t>
    <phoneticPr fontId="1"/>
  </si>
  <si>
    <t>空手道をとうして心身ともにリフレッシュ厳しさの中に楽しさあり健康な体は夢と希望ふくらます皆さん是非チャレンジしてみてください。</t>
    <rPh sb="0" eb="3">
      <t>カラテドウ</t>
    </rPh>
    <rPh sb="8" eb="10">
      <t>シンシン</t>
    </rPh>
    <rPh sb="19" eb="20">
      <t>キビ</t>
    </rPh>
    <rPh sb="23" eb="24">
      <t>ナカ</t>
    </rPh>
    <rPh sb="25" eb="26">
      <t>タノ</t>
    </rPh>
    <rPh sb="30" eb="32">
      <t>ケンコウ</t>
    </rPh>
    <rPh sb="33" eb="34">
      <t>カラダ</t>
    </rPh>
    <rPh sb="35" eb="36">
      <t>ユメ</t>
    </rPh>
    <rPh sb="37" eb="39">
      <t>キボウ</t>
    </rPh>
    <rPh sb="44" eb="45">
      <t>ミナ</t>
    </rPh>
    <rPh sb="47" eb="49">
      <t>ゼヒ</t>
    </rPh>
    <phoneticPr fontId="1"/>
  </si>
  <si>
    <t>当クラブでは日本習字のお手本をもとに、毛筆・硬筆の級位と段位の取得を目的とした活動を行っています。書道を通して技術の向上と規律ある生活態度を身につける事も目的としています。また、夏休みや冬休みの宿題も丁寧に指導いたします。この機会に書道とふれあい、字を書く喜びと誰もがうらやむ美文字を手に入れてみませんか？</t>
    <rPh sb="0" eb="1">
      <t>トウ</t>
    </rPh>
    <rPh sb="6" eb="10">
      <t>ニホンシュウジ</t>
    </rPh>
    <rPh sb="12" eb="14">
      <t>テホン</t>
    </rPh>
    <rPh sb="19" eb="21">
      <t>モウヒツ</t>
    </rPh>
    <rPh sb="22" eb="24">
      <t>コウヒツ</t>
    </rPh>
    <rPh sb="25" eb="27">
      <t>キュウイ</t>
    </rPh>
    <rPh sb="28" eb="30">
      <t>ダンイ</t>
    </rPh>
    <rPh sb="31" eb="33">
      <t>シュトク</t>
    </rPh>
    <rPh sb="34" eb="36">
      <t>モクテキ</t>
    </rPh>
    <rPh sb="39" eb="41">
      <t>カツドウ</t>
    </rPh>
    <rPh sb="42" eb="43">
      <t>オコナ</t>
    </rPh>
    <rPh sb="49" eb="51">
      <t>ショドウ</t>
    </rPh>
    <rPh sb="52" eb="53">
      <t>トオ</t>
    </rPh>
    <rPh sb="55" eb="57">
      <t>ギジュツ</t>
    </rPh>
    <rPh sb="58" eb="60">
      <t>コウジョウ</t>
    </rPh>
    <rPh sb="61" eb="63">
      <t>キリツ</t>
    </rPh>
    <rPh sb="65" eb="69">
      <t>セイカツタイド</t>
    </rPh>
    <rPh sb="70" eb="71">
      <t>ミ</t>
    </rPh>
    <rPh sb="75" eb="76">
      <t>コト</t>
    </rPh>
    <rPh sb="77" eb="79">
      <t>モクテキ</t>
    </rPh>
    <rPh sb="89" eb="91">
      <t>ナツヤス</t>
    </rPh>
    <rPh sb="93" eb="95">
      <t>フユヤス</t>
    </rPh>
    <rPh sb="97" eb="99">
      <t>シュクダイ</t>
    </rPh>
    <rPh sb="100" eb="102">
      <t>テイネイ</t>
    </rPh>
    <rPh sb="103" eb="105">
      <t>シドウ</t>
    </rPh>
    <rPh sb="113" eb="115">
      <t>キカイ</t>
    </rPh>
    <rPh sb="116" eb="118">
      <t>ショドウ</t>
    </rPh>
    <rPh sb="124" eb="125">
      <t>ジ</t>
    </rPh>
    <rPh sb="126" eb="127">
      <t>カ</t>
    </rPh>
    <rPh sb="128" eb="129">
      <t>ヨロコ</t>
    </rPh>
    <rPh sb="131" eb="132">
      <t>ダレ</t>
    </rPh>
    <rPh sb="138" eb="141">
      <t>ビモジ</t>
    </rPh>
    <rPh sb="142" eb="143">
      <t>テ</t>
    </rPh>
    <rPh sb="144" eb="145">
      <t>イ</t>
    </rPh>
    <phoneticPr fontId="1"/>
  </si>
  <si>
    <t>日本習字公式サイト https://www.nihon-shuji.or.jp/</t>
    <rPh sb="0" eb="4">
      <t>ニホンシュウジ</t>
    </rPh>
    <rPh sb="4" eb="6">
      <t>コウシキ</t>
    </rPh>
    <phoneticPr fontId="1"/>
  </si>
  <si>
    <t>スポーツ少年団所属の女子軟式野球チームです。
野球を通じて技術の向上を図るだけでなく、仲間との絆を深めながら活動しています。部員は様々な中学校から集まっており、現在26名が在籍しています。さらに高校生の部員も所属しているため、年上の選手との交流を通じて成長できる環境が整っています。市内での練習に加え、市外・県外チームとの交流戦や公式戦にも積極的に参加しています。</t>
    <rPh sb="65" eb="67">
      <t>サマザマ</t>
    </rPh>
    <phoneticPr fontId="1"/>
  </si>
  <si>
    <t>https://www.instagram.com/kawaguchi.g.cyugakubu/</t>
    <phoneticPr fontId="3"/>
  </si>
  <si>
    <t>クラブのホームページ　https://nishisupojr-softtennisclub.jimdofree.com/</t>
    <phoneticPr fontId="3"/>
  </si>
  <si>
    <t>SPROJECT　F.C　「エスプロ」(サッカー)</t>
    <phoneticPr fontId="3"/>
  </si>
  <si>
    <t>048-430-7808</t>
    <phoneticPr fontId="3"/>
  </si>
  <si>
    <t>SPROJECT　B.B　「エスプロ」(バスケット)</t>
    <phoneticPr fontId="3"/>
  </si>
  <si>
    <t>①青木中　②里中　③安行東中</t>
    <rPh sb="1" eb="3">
      <t>アオキ</t>
    </rPh>
    <rPh sb="3" eb="4">
      <t>ナカ</t>
    </rPh>
    <rPh sb="6" eb="8">
      <t>サトナカ</t>
    </rPh>
    <rPh sb="10" eb="12">
      <t>アンギョウ</t>
    </rPh>
    <rPh sb="12" eb="13">
      <t>ヒガシ</t>
    </rPh>
    <rPh sb="13" eb="14">
      <t>ナカ</t>
    </rPh>
    <phoneticPr fontId="3"/>
  </si>
  <si>
    <t>川口クラブ＋　(プラス)</t>
    <phoneticPr fontId="3"/>
  </si>
  <si>
    <t>川口クラブ　BB5</t>
    <rPh sb="0" eb="2">
      <t>カワグチ</t>
    </rPh>
    <phoneticPr fontId="3"/>
  </si>
  <si>
    <t>19:00-20:30</t>
    <phoneticPr fontId="3"/>
  </si>
  <si>
    <t>￥5830(月謝+管理費＝月会費)</t>
    <rPh sb="6" eb="8">
      <t>ゲッシャ</t>
    </rPh>
    <rPh sb="9" eb="12">
      <t>カンリヒ</t>
    </rPh>
    <rPh sb="13" eb="16">
      <t>ツキカイヒ</t>
    </rPh>
    <phoneticPr fontId="3"/>
  </si>
  <si>
    <t>13:00-17:00　＊種目によって異なります。</t>
    <rPh sb="13" eb="15">
      <t>シュモク</t>
    </rPh>
    <rPh sb="19" eb="20">
      <t>コト</t>
    </rPh>
    <phoneticPr fontId="3"/>
  </si>
  <si>
    <t>0120-229-617</t>
    <phoneticPr fontId="3"/>
  </si>
  <si>
    <t>club@evolution-tc.com</t>
    <phoneticPr fontId="3"/>
  </si>
  <si>
    <t>ホームページ：https://evolution-tc.com/
Instagram：https://www.instagram.com/evolutiontclub/
TikTok：https://www.tiktok.com/@evolutiontclub</t>
    <phoneticPr fontId="3"/>
  </si>
  <si>
    <t>芝スポ中学生剣道稽古会</t>
    <rPh sb="3" eb="6">
      <t>チュウガクセイ</t>
    </rPh>
    <rPh sb="6" eb="11">
      <t>ケンドウケイコカイ</t>
    </rPh>
    <phoneticPr fontId="3"/>
  </si>
  <si>
    <t>Harmony Link株式会社(合唱)</t>
    <phoneticPr fontId="3"/>
  </si>
  <si>
    <t>南中</t>
    <rPh sb="0" eb="2">
      <t>ミナミチュウ</t>
    </rPh>
    <phoneticPr fontId="3"/>
  </si>
  <si>
    <t>ＴＩＤＡ少年少女音楽隊</t>
    <rPh sb="4" eb="8">
      <t>ショウネンショウジョ</t>
    </rPh>
    <rPh sb="8" eb="11">
      <t>オンガクタイ</t>
    </rPh>
    <phoneticPr fontId="3"/>
  </si>
  <si>
    <t>歌うことが好きな人</t>
    <rPh sb="0" eb="1">
      <t>ウタ</t>
    </rPh>
    <rPh sb="5" eb="6">
      <t>ス</t>
    </rPh>
    <rPh sb="8" eb="9">
      <t>ヒト</t>
    </rPh>
    <phoneticPr fontId="3"/>
  </si>
  <si>
    <t>歌う事が好き？新しいことに挑戦したい？
埼玉県155周年記念コンサートの出演メンバーを大募集！
今回は『サウンド・オブ・ミュージック』や、ベートーヴェン《第九》をドイツ語で歌う特別プログラム。しかも、弦楽四重奏の生演奏で歌えるチャンスも！初心者も大歓迎。プロの演奏家と本番のステージをつくり上げよう。年齢も学年も違う仲間と、ふんわり音が重なる心地よさを感じてみよう。あなたの参加を待っています。</t>
    <rPh sb="2" eb="3">
      <t>コト</t>
    </rPh>
    <rPh sb="130" eb="133">
      <t>エンソウカ</t>
    </rPh>
    <phoneticPr fontId="1"/>
  </si>
  <si>
    <t>筆記用具、飲み物(食べ物不可)、保険料（800円/年）、月会費(500円)</t>
    <rPh sb="0" eb="4">
      <t>ヒッキヨウグ</t>
    </rPh>
    <rPh sb="5" eb="6">
      <t>ノ</t>
    </rPh>
    <rPh sb="7" eb="8">
      <t>モノ</t>
    </rPh>
    <rPh sb="9" eb="10">
      <t>タ</t>
    </rPh>
    <rPh sb="11" eb="12">
      <t>モノ</t>
    </rPh>
    <rPh sb="12" eb="14">
      <t>フカ</t>
    </rPh>
    <rPh sb="16" eb="19">
      <t>ホケンリョウ</t>
    </rPh>
    <rPh sb="23" eb="24">
      <t>エン</t>
    </rPh>
    <rPh sb="25" eb="26">
      <t>ネン</t>
    </rPh>
    <rPh sb="28" eb="31">
      <t>ツキカイヒ</t>
    </rPh>
    <rPh sb="35" eb="36">
      <t>エン</t>
    </rPh>
    <phoneticPr fontId="3"/>
  </si>
  <si>
    <t>090-5415-6765樫村</t>
    <rPh sb="13" eb="15">
      <t>カシムラ</t>
    </rPh>
    <phoneticPr fontId="3"/>
  </si>
  <si>
    <t>作曲(DTM)</t>
    <rPh sb="0" eb="2">
      <t>サッキョク</t>
    </rPh>
    <phoneticPr fontId="3"/>
  </si>
  <si>
    <t>スマホ or タブレット or PC・イヤホン</t>
    <phoneticPr fontId="3"/>
  </si>
  <si>
    <t>吟剣詩舞道成駒会(凱昂会)</t>
    <rPh sb="0" eb="5">
      <t>ギンケンシブドウ</t>
    </rPh>
    <rPh sb="5" eb="6">
      <t>ナリ</t>
    </rPh>
    <rPh sb="6" eb="7">
      <t>コマ</t>
    </rPh>
    <rPh sb="7" eb="8">
      <t>カイ</t>
    </rPh>
    <rPh sb="9" eb="10">
      <t>ガイ</t>
    </rPh>
    <rPh sb="11" eb="12">
      <t>カイ</t>
    </rPh>
    <phoneticPr fontId="1"/>
  </si>
  <si>
    <t>中学部活動地域展開の受け皿になれるようチームを運営しています。今年度から地域クラブとして中体連に登録しました。今後クラブチームとして６月の学校総合体育大会から出場します。</t>
    <phoneticPr fontId="3"/>
  </si>
  <si>
    <t>水・金・土・日</t>
    <rPh sb="0" eb="1">
      <t>スイ</t>
    </rPh>
    <rPh sb="2" eb="3">
      <t>キン</t>
    </rPh>
    <rPh sb="4" eb="5">
      <t>ド</t>
    </rPh>
    <rPh sb="6" eb="7">
      <t>ニチ</t>
    </rPh>
    <phoneticPr fontId="3"/>
  </si>
  <si>
    <t>会員の自主性を尊重し、自立を促す活動が目的です。
指導者は全国中学校サッカー大会、クラブユースサッカー（U-15）全国大会出場チームを率いた経験豊富な指導者です。
初心者から経験者まで楽しく丁寧に指導します。
違う学校の仲間と活動することで有意義な交流を一緒に楽しみましょう。
初回雨天などで中止の時はクラブホームページにてお知らせします。
URL:acfuturo.jimdofree.com</t>
    <rPh sb="29" eb="31">
      <t>ゼンコク</t>
    </rPh>
    <rPh sb="31" eb="34">
      <t>チュウガッコウ</t>
    </rPh>
    <rPh sb="38" eb="40">
      <t>タイカイ</t>
    </rPh>
    <rPh sb="59" eb="60">
      <t>ダイ</t>
    </rPh>
    <phoneticPr fontId="1"/>
  </si>
  <si>
    <t>048-487-7301</t>
    <phoneticPr fontId="3"/>
  </si>
  <si>
    <t>office.acfuturo@gmail.com</t>
    <phoneticPr fontId="15"/>
  </si>
  <si>
    <t>サッカーを通して、「努力すること」「仲間の大切さ」「強い心と目的意識の向上」などさまざまな人間育成の基本を第一に、経験・未経験問わず、個々のレベルに合わせた指導を行います。
初回活動日は6/12㈮19:00～21:00</t>
    <phoneticPr fontId="3"/>
  </si>
  <si>
    <t>土または日(並びに祝日)</t>
  </si>
  <si>
    <t>9:30—13:00(受け入れ人数により時間拡大有り)</t>
  </si>
  <si>
    <t>①18:00-19:30/②19:30-21:00 ①②で生徒様のご都合の合うどちらかを選択</t>
  </si>
  <si>
    <t>音楽の知識・経験が無くても参加できるパソコンやタブレット使用したDTM作曲講座です。音楽の三大要素であるメロディー・ハーモニー・リズムを学び、オリジナル曲やカラオケ曲の制作にチャレンジしていきます。　株式会社教育芸術社の許可を得てWebアプリケーション「カトカトーン」を使用。ぜひ多くの学生さんたちのご参加をお待ちしております！</t>
  </si>
  <si>
    <t>本クラブは、中学生を中心に活動しており、経験の有無を問わずどなたでも参加できます。経験者にとっては、技術を磨く場として、初心者の方にとっては安心して慣れていける場として、それぞれのペースで取り組むことができます。競技志向だけでなく「バスケをやってみたい」「楽しく体を動かしたい」そんな気持ちを大切に、誰もが無理なく楽しめる場を目指しています。まずは、お気軽に体験へお申し込みください。</t>
  </si>
  <si>
    <t>クラブのホームページ　https://harmony-link.co.jp
クラブのインスタグラム @harmonylink.co.jp</t>
  </si>
  <si>
    <t>http://libe1980.cloudfree.jp/　www.youtube.com/@Ensemble_Liberte</t>
  </si>
  <si>
    <t>PASSION MUSICホームページ　https://passion-music.net/　PASSION MUSICインスタグラム　https://www.instagram.com/passion.music.kawaguchi/</t>
  </si>
  <si>
    <t>凱昂会x　https://x.com/2iSTYIOHKvGH67I
五月女凱昂（担当指導者）インスタグラム　https://www.instagram.com/sotome_sensu</t>
  </si>
  <si>
    <t>クラブホームページ　https://fc-arcoirism2007.com/
クラブインスタグラム　https://www.instagram.com/fc_arcoirism2007/</t>
  </si>
  <si>
    <t>クラブのホームページ　acfuturo.jimdofree.com</t>
  </si>
  <si>
    <t>公式ホームページ　https://sproject-fc.org/　公式インスタグラム　https://www.instagram.com/sproject_fc/</t>
  </si>
  <si>
    <t>ホームページ→https://tfcg15.com
Instagram→tfcg15.com　戸塚FCガールズU-15【公式】</t>
  </si>
  <si>
    <t>公式ホームページ　https://sproject-bb.org/
公式インスタグラム　https://www.instagram.com/sprojectbb/</t>
  </si>
  <si>
    <t>ホームページ　https://kawaguchiclub.amebaownd.com/</t>
  </si>
  <si>
    <t>info@sproject-bb.org</t>
    <phoneticPr fontId="3"/>
  </si>
  <si>
    <t>入会費(更新費・保険料込み)2,000円</t>
    <rPh sb="0" eb="1">
      <t>ニュウ</t>
    </rPh>
    <rPh sb="1" eb="3">
      <t>カイヒ</t>
    </rPh>
    <rPh sb="4" eb="7">
      <t>コウシンヒ</t>
    </rPh>
    <rPh sb="8" eb="12">
      <t>ホケンリョウコ</t>
    </rPh>
    <rPh sb="19" eb="20">
      <t>エン</t>
    </rPh>
    <phoneticPr fontId="3"/>
  </si>
  <si>
    <t>13:00-15:00(夏季は時間変更あり)</t>
    <rPh sb="12" eb="14">
      <t>カキ</t>
    </rPh>
    <rPh sb="15" eb="17">
      <t>ジカン</t>
    </rPh>
    <rPh sb="17" eb="19">
      <t>ヘンコウ</t>
    </rPh>
    <phoneticPr fontId="3"/>
  </si>
  <si>
    <t>入会費2000円(保険料込み)</t>
    <rPh sb="0" eb="3">
      <t>ニュウカイヒ</t>
    </rPh>
    <rPh sb="7" eb="8">
      <t>エン</t>
    </rPh>
    <rPh sb="9" eb="13">
      <t>ホケンリョウコ</t>
    </rPh>
    <phoneticPr fontId="3"/>
  </si>
  <si>
    <t>西スポ煌</t>
    <phoneticPr fontId="3"/>
  </si>
  <si>
    <t>私たち西スポ煌は、今年2月より中学生の受入を本格的に開始しました。活動は主に西中学校テニスコートで、土日祝の半日、週2日ペースで活動を行っています。現在は中学1～3年生男女合わせ計13名が在席しています。テニスの基礎から学べますので、ご興味のある方はぜひ一度お越しください。</t>
    <rPh sb="0" eb="1">
      <t>ワタシ</t>
    </rPh>
    <rPh sb="3" eb="4">
      <t>ニシ</t>
    </rPh>
    <rPh sb="9" eb="11">
      <t>コトシ</t>
    </rPh>
    <rPh sb="12" eb="13">
      <t>ガツ</t>
    </rPh>
    <rPh sb="15" eb="18">
      <t>チュウガクセイ</t>
    </rPh>
    <rPh sb="19" eb="21">
      <t>ウケイレ</t>
    </rPh>
    <rPh sb="22" eb="25">
      <t>ホンカクテキ</t>
    </rPh>
    <rPh sb="26" eb="28">
      <t>カイシ</t>
    </rPh>
    <rPh sb="33" eb="35">
      <t>カツドウ</t>
    </rPh>
    <rPh sb="36" eb="37">
      <t>オモ</t>
    </rPh>
    <rPh sb="38" eb="39">
      <t>ニシ</t>
    </rPh>
    <rPh sb="39" eb="42">
      <t>チュウガッコウ</t>
    </rPh>
    <rPh sb="50" eb="53">
      <t>ドニチシュク</t>
    </rPh>
    <rPh sb="54" eb="56">
      <t>ハンニチ</t>
    </rPh>
    <rPh sb="57" eb="58">
      <t>シュウ</t>
    </rPh>
    <rPh sb="59" eb="60">
      <t>ニチ</t>
    </rPh>
    <rPh sb="64" eb="66">
      <t>カツドウ</t>
    </rPh>
    <rPh sb="67" eb="68">
      <t>オコナ</t>
    </rPh>
    <rPh sb="74" eb="76">
      <t>ゲンザイ</t>
    </rPh>
    <rPh sb="77" eb="79">
      <t>チュウガク</t>
    </rPh>
    <rPh sb="82" eb="84">
      <t>ネンセイ</t>
    </rPh>
    <rPh sb="84" eb="86">
      <t>ダンジョ</t>
    </rPh>
    <rPh sb="86" eb="87">
      <t>ア</t>
    </rPh>
    <rPh sb="89" eb="90">
      <t>ケイ</t>
    </rPh>
    <rPh sb="92" eb="93">
      <t>メイ</t>
    </rPh>
    <rPh sb="94" eb="96">
      <t>ザイセキ</t>
    </rPh>
    <rPh sb="106" eb="108">
      <t>キソ</t>
    </rPh>
    <rPh sb="110" eb="111">
      <t>マナ</t>
    </rPh>
    <rPh sb="118" eb="120">
      <t>キョウミ</t>
    </rPh>
    <rPh sb="123" eb="124">
      <t>カタ</t>
    </rPh>
    <rPh sb="127" eb="129">
      <t>イチド</t>
    </rPh>
    <rPh sb="130" eb="131">
      <t>コ</t>
    </rPh>
    <phoneticPr fontId="1"/>
  </si>
  <si>
    <t>川口クラブソフトテニス（トップ）</t>
    <rPh sb="0" eb="2">
      <t>カワグティ</t>
    </rPh>
    <phoneticPr fontId="2"/>
  </si>
  <si>
    <t>ラケット・テニスシューズ・運動できる服装・部活アプリ費990円</t>
    <rPh sb="13" eb="15">
      <t>ウンドウ</t>
    </rPh>
    <rPh sb="18" eb="20">
      <t>フクソウ</t>
    </rPh>
    <rPh sb="21" eb="23">
      <t>ブカツ</t>
    </rPh>
    <rPh sb="26" eb="27">
      <t>ヒ</t>
    </rPh>
    <rPh sb="30" eb="31">
      <t>エン</t>
    </rPh>
    <phoneticPr fontId="3"/>
  </si>
  <si>
    <t>川口クラブソフトテニス</t>
    <phoneticPr fontId="3"/>
  </si>
  <si>
    <t>青木中</t>
    <rPh sb="0" eb="2">
      <t>アオキ</t>
    </rPh>
    <rPh sb="2" eb="3">
      <t>ナカ</t>
    </rPh>
    <phoneticPr fontId="3"/>
  </si>
  <si>
    <t>土、日</t>
    <rPh sb="2" eb="3">
      <t>ニチ</t>
    </rPh>
    <phoneticPr fontId="3"/>
  </si>
  <si>
    <t>8:00-11:00、13:00-16:00</t>
    <phoneticPr fontId="3"/>
  </si>
  <si>
    <t>不定期</t>
    <rPh sb="0" eb="3">
      <t>フテイキ</t>
    </rPh>
    <phoneticPr fontId="3"/>
  </si>
  <si>
    <t>中学校の駐車場は利用できません。送迎のためののりおりは可能</t>
    <rPh sb="0" eb="3">
      <t>チュウガッコウ</t>
    </rPh>
    <rPh sb="4" eb="7">
      <t>チュウシャジョウ</t>
    </rPh>
    <rPh sb="8" eb="10">
      <t>リヨウ</t>
    </rPh>
    <rPh sb="16" eb="18">
      <t>ソウゲイ</t>
    </rPh>
    <rPh sb="27" eb="29">
      <t>カノウ</t>
    </rPh>
    <phoneticPr fontId="3"/>
  </si>
  <si>
    <t>Evolution Track Club</t>
    <phoneticPr fontId="3"/>
  </si>
  <si>
    <t>入会費5500円(Tシャツ込み)、スポーツ安全保険は管理費に含む</t>
    <rPh sb="0" eb="3">
      <t>ニュウカイヒ</t>
    </rPh>
    <rPh sb="7" eb="8">
      <t>エン</t>
    </rPh>
    <rPh sb="13" eb="14">
      <t>コ</t>
    </rPh>
    <rPh sb="21" eb="25">
      <t>アンゼンホケン</t>
    </rPh>
    <rPh sb="26" eb="29">
      <t>カンリヒ</t>
    </rPh>
    <rPh sb="30" eb="31">
      <t>フク</t>
    </rPh>
    <phoneticPr fontId="3"/>
  </si>
  <si>
    <t>AED設置済、アクロバット練習用エアーマット、エバーマット有</t>
    <rPh sb="3" eb="5">
      <t>セッチ</t>
    </rPh>
    <rPh sb="5" eb="6">
      <t>ズミ</t>
    </rPh>
    <rPh sb="13" eb="16">
      <t>レンシュウヨウ</t>
    </rPh>
    <rPh sb="29" eb="30">
      <t>ユウ</t>
    </rPh>
    <phoneticPr fontId="3"/>
  </si>
  <si>
    <t>①、②ともに体験的な活動</t>
    <rPh sb="6" eb="9">
      <t>タイケンテキ</t>
    </rPh>
    <rPh sb="10" eb="12">
      <t>カツドウ</t>
    </rPh>
    <phoneticPr fontId="3"/>
  </si>
  <si>
    <t>保険料800円</t>
    <rPh sb="0" eb="3">
      <t>ホケンリョウ</t>
    </rPh>
    <rPh sb="6" eb="7">
      <t>エン</t>
    </rPh>
    <phoneticPr fontId="3"/>
  </si>
  <si>
    <t>「０才から100才まで　みんなの総合型地域スポーツクラブ」HP「スポーツ・サンクチュアリ・川口」</t>
    <rPh sb="2" eb="3">
      <t>サイ</t>
    </rPh>
    <rPh sb="8" eb="9">
      <t>サイ</t>
    </rPh>
    <rPh sb="16" eb="19">
      <t>ソウゴウガタ</t>
    </rPh>
    <rPh sb="19" eb="21">
      <t>チイキ</t>
    </rPh>
    <rPh sb="45" eb="47">
      <t>カワグチ</t>
    </rPh>
    <phoneticPr fontId="3"/>
  </si>
  <si>
    <t>運動できる服装(道着購入は、入会後に説明あり)・水筒</t>
    <rPh sb="0" eb="2">
      <t>ウンドウ</t>
    </rPh>
    <rPh sb="5" eb="7">
      <t>フクソウ</t>
    </rPh>
    <rPh sb="8" eb="10">
      <t>ドウギ</t>
    </rPh>
    <rPh sb="10" eb="12">
      <t>コウニュウ</t>
    </rPh>
    <rPh sb="14" eb="17">
      <t>ニュウカイゴ</t>
    </rPh>
    <rPh sb="18" eb="20">
      <t>セツメイ</t>
    </rPh>
    <rPh sb="24" eb="26">
      <t>スイトウ</t>
    </rPh>
    <phoneticPr fontId="3"/>
  </si>
  <si>
    <t>https://www.hakuakaikarate.org</t>
    <phoneticPr fontId="3"/>
  </si>
  <si>
    <t>9:00-12:30</t>
    <phoneticPr fontId="3"/>
  </si>
  <si>
    <t xml:space="preserve">株式会社LeGAME(プロeスポーツチーム　Arneb) </t>
    <rPh sb="0" eb="4">
      <t>カブシキガイシャ</t>
    </rPh>
    <phoneticPr fontId="3"/>
  </si>
  <si>
    <t>川口市で活動している陸上競技クラブ Evolution Track Club です。専門スキルを「できるまで」磨く本気の環境を提供します。月6回～8回の指導で競技力を徹底強化。高い目標に挑む心を育てます。
出欠席やスケジュール、中止等の確認は、「チームマネージ」というツールを活用します。加入方法は、メールアドレスを利用します。モデル事業の申込後、登録用のメールが届き、必要事項を入力、登録となります。</t>
    <rPh sb="0" eb="3">
      <t>カワグチシ</t>
    </rPh>
    <rPh sb="4" eb="6">
      <t>カツドウ</t>
    </rPh>
    <rPh sb="10" eb="14">
      <t>リクジョウキョウギ</t>
    </rPh>
    <rPh sb="42" eb="44">
      <t>センモン</t>
    </rPh>
    <rPh sb="55" eb="56">
      <t>ミガ</t>
    </rPh>
    <rPh sb="57" eb="59">
      <t>ホンキ</t>
    </rPh>
    <rPh sb="60" eb="62">
      <t>カンキョウ</t>
    </rPh>
    <rPh sb="63" eb="65">
      <t>テイキョウ</t>
    </rPh>
    <rPh sb="69" eb="70">
      <t>ツキ</t>
    </rPh>
    <rPh sb="71" eb="72">
      <t>カイ</t>
    </rPh>
    <rPh sb="74" eb="75">
      <t>カイ</t>
    </rPh>
    <rPh sb="76" eb="78">
      <t>シドウ</t>
    </rPh>
    <rPh sb="79" eb="82">
      <t>キョウギリョク</t>
    </rPh>
    <rPh sb="83" eb="87">
      <t>テッテイキョウカ</t>
    </rPh>
    <rPh sb="88" eb="89">
      <t>タカ</t>
    </rPh>
    <rPh sb="90" eb="92">
      <t>モクヒョウ</t>
    </rPh>
    <rPh sb="93" eb="94">
      <t>イド</t>
    </rPh>
    <rPh sb="95" eb="96">
      <t>ココロ</t>
    </rPh>
    <rPh sb="97" eb="98">
      <t>ソダ</t>
    </rPh>
    <rPh sb="114" eb="116">
      <t>チュウシ</t>
    </rPh>
    <rPh sb="116" eb="117">
      <t>トウ</t>
    </rPh>
    <rPh sb="118" eb="120">
      <t>カクニン</t>
    </rPh>
    <rPh sb="138" eb="140">
      <t>カツヨウ</t>
    </rPh>
    <rPh sb="144" eb="148">
      <t>カニュウホウホウ</t>
    </rPh>
    <rPh sb="158" eb="160">
      <t>リヨウ</t>
    </rPh>
    <rPh sb="167" eb="169">
      <t>ジギョウ</t>
    </rPh>
    <rPh sb="170" eb="173">
      <t>モウシコミアト</t>
    </rPh>
    <rPh sb="174" eb="177">
      <t>トウロクヨウ</t>
    </rPh>
    <rPh sb="182" eb="183">
      <t>トド</t>
    </rPh>
    <rPh sb="185" eb="189">
      <t>ヒツヨウジコウ</t>
    </rPh>
    <rPh sb="190" eb="192">
      <t>ニュウリョク</t>
    </rPh>
    <phoneticPr fontId="1"/>
  </si>
  <si>
    <t>メロビーボ吹奏楽アカデミー(旧MUSIC GRACE吹奏楽ｱｶﾃﾞﾐｰ)</t>
    <rPh sb="5" eb="8">
      <t>スイソウガク</t>
    </rPh>
    <rPh sb="14" eb="15">
      <t>キュウ</t>
    </rPh>
    <rPh sb="26" eb="29">
      <t>スイソウガク</t>
    </rPh>
    <phoneticPr fontId="3"/>
  </si>
  <si>
    <t>自社スタジオ(場所　川口駅西口徒歩１２分)</t>
    <rPh sb="10" eb="15">
      <t>カワグチエキニシグチ</t>
    </rPh>
    <rPh sb="15" eb="17">
      <t>トホ</t>
    </rPh>
    <rPh sb="19" eb="20">
      <t>フン</t>
    </rPh>
    <phoneticPr fontId="3"/>
  </si>
  <si>
    <t>一般社団法人SFB川口が運営する川口クラブのベースボール５部門です。ベースボール５は、「誰もが・いつでも・どこでも・気軽に・安心して・安全に」プレーすることが可能な都市型スポーツで男女異年齢楽しく活動しています。まずは体験からどうぞ。保険はクラブで加入します参加の申込は、参加申込フォームに加え、川口クラブ　スクスクと検索して　ベースボール５　に申込。費用は、クレジット等の登録で引き落としとなります。</t>
    <rPh sb="29" eb="31">
      <t>ブモン</t>
    </rPh>
    <rPh sb="90" eb="92">
      <t>ダンジョ</t>
    </rPh>
    <rPh sb="92" eb="95">
      <t>イネンレイ</t>
    </rPh>
    <rPh sb="95" eb="96">
      <t>タノ</t>
    </rPh>
    <rPh sb="98" eb="100">
      <t>カツドウ</t>
    </rPh>
    <rPh sb="109" eb="111">
      <t>タイケン</t>
    </rPh>
    <phoneticPr fontId="1"/>
  </si>
  <si>
    <t>一般社団法人SFB川口が運営する川口クラブ（軟式野球）のエントリーコースです。「もっと野球をやってみたい、チームに加入するのは不安という人」歓迎です。野球をより楽しめるように練習します。単発での参加、継続して参加、どちらもOK。保険はクラブで加入します。参加の申込は、参加申込フォームに加え、川口クラブ　スクスクと検索して「＋(プラス)」に申込。参加費用は、クレジット等の登録で引き落としとなります。</t>
    <rPh sb="0" eb="6">
      <t>イッパンシャダンホウジン</t>
    </rPh>
    <rPh sb="9" eb="11">
      <t>カワグチ</t>
    </rPh>
    <rPh sb="12" eb="14">
      <t>ウンエイ</t>
    </rPh>
    <rPh sb="16" eb="18">
      <t>カワグチ</t>
    </rPh>
    <rPh sb="22" eb="26">
      <t>ナンシキヤキュウ</t>
    </rPh>
    <rPh sb="43" eb="45">
      <t>ヤキュウ</t>
    </rPh>
    <rPh sb="57" eb="59">
      <t>カニュウ</t>
    </rPh>
    <rPh sb="63" eb="65">
      <t>フアン</t>
    </rPh>
    <rPh sb="68" eb="69">
      <t>ヒト</t>
    </rPh>
    <rPh sb="70" eb="72">
      <t>カンゲイ</t>
    </rPh>
    <rPh sb="75" eb="77">
      <t>ヤキュウ</t>
    </rPh>
    <rPh sb="80" eb="81">
      <t>タノ</t>
    </rPh>
    <rPh sb="87" eb="89">
      <t>レンシュウ</t>
    </rPh>
    <rPh sb="93" eb="95">
      <t>タンパツ</t>
    </rPh>
    <rPh sb="97" eb="99">
      <t>サンカ</t>
    </rPh>
    <rPh sb="100" eb="102">
      <t>ケイゾク</t>
    </rPh>
    <rPh sb="104" eb="106">
      <t>サンカ</t>
    </rPh>
    <rPh sb="114" eb="116">
      <t>ホケン</t>
    </rPh>
    <rPh sb="121" eb="123">
      <t>カニュウ</t>
    </rPh>
    <rPh sb="127" eb="129">
      <t>サンカ</t>
    </rPh>
    <rPh sb="130" eb="132">
      <t>モウシコミ</t>
    </rPh>
    <rPh sb="146" eb="148">
      <t>カワグチ</t>
    </rPh>
    <rPh sb="157" eb="159">
      <t>ケンサク</t>
    </rPh>
    <rPh sb="170" eb="172">
      <t>モウシコミ</t>
    </rPh>
    <rPh sb="173" eb="175">
      <t>サンカ</t>
    </rPh>
    <rPh sb="175" eb="177">
      <t>ヒヨウ</t>
    </rPh>
    <rPh sb="184" eb="185">
      <t>トウ</t>
    </rPh>
    <rPh sb="186" eb="188">
      <t>トウロク</t>
    </rPh>
    <rPh sb="189" eb="190">
      <t>ヒ</t>
    </rPh>
    <rPh sb="191" eb="192">
      <t>オ</t>
    </rPh>
    <phoneticPr fontId="1"/>
  </si>
  <si>
    <t>南中 他</t>
    <rPh sb="0" eb="2">
      <t>ミナミチュウ</t>
    </rPh>
    <rPh sb="3" eb="4">
      <t>ホカ</t>
    </rPh>
    <phoneticPr fontId="3"/>
  </si>
  <si>
    <t>部活が変わっていく時代に、サッカーを続けたい・もっと上手くなりたい中学生を待っています。保護者負担をできるだけ抑え、経験やレベルに関わらず参加しやすい活動です。Jクラブ下部組織経験者、教育現場に関わるスタッフ、トレーナー連携により、サッカー・教育・身体づくりから成長をサポート。ボールを大切にし、自分たちから攻撃的にアクションを起こすサッカーで、学校をこえて仲間と成長しましょう。</t>
    <rPh sb="3" eb="4">
      <t>カ</t>
    </rPh>
    <rPh sb="143" eb="145">
      <t>タイセツ</t>
    </rPh>
    <phoneticPr fontId="3"/>
  </si>
  <si>
    <t>17:00-19:00(月曜)・</t>
    <rPh sb="12" eb="14">
      <t>ゲツヨウ</t>
    </rPh>
    <phoneticPr fontId="3"/>
  </si>
  <si>
    <t>レンタルスペースたてば（南鳩ケ谷駅徒歩２分）</t>
  </si>
  <si>
    <t>本活動では「動く・関わる・成功する・わかる・勝つ」という個々の「楽しさ＝喜び」を追求します 。資格や教員免許を持つ専門指導者が、技術向上だけでなく人間性の向上も目指して指導にあたります。
今後の連絡・参加費の支払いまで、すべて「スグラム」アプリを使用します！　https://sgrum.com/entry/s2036bfarf/area10/</t>
    <phoneticPr fontId="3"/>
  </si>
  <si>
    <t>「動く・関わる・成功する・わかる・勝つ」という個々の「楽しさ＝喜び」を追求します 。資格を持つ専門指導者が、一人ひとりの成長に寄り添い、技術向上だけでなくスポーツを通じた人間性の向上を目指します。初心者や部活併用も大歓迎です！
今後の連絡・参加費の支払いまで、すべて「スグラム」アプリを使用します！　
https://sgrum.com/entry/s1326sprob/sprojectbbentry/</t>
    <phoneticPr fontId="3"/>
  </si>
  <si>
    <t>〇基本に沿った剣道を専門的に指導してまいります。
〇試合稽古も取り入れ実践にも成長をサポートします。
〇いろんな指導者の指導により気づきを得られやすくなります。
〇第1回6月6日(土)９：００集合芝スポーツセンター剣道場</t>
    <phoneticPr fontId="3"/>
  </si>
  <si>
    <t>メッセージ</t>
    <phoneticPr fontId="3"/>
  </si>
  <si>
    <t>連絡ツールの登録</t>
    <rPh sb="0" eb="2">
      <t>レンラク</t>
    </rPh>
    <rPh sb="6" eb="8">
      <t>トウロク</t>
    </rPh>
    <phoneticPr fontId="3"/>
  </si>
  <si>
    <t>【申込方法】</t>
    <rPh sb="1" eb="3">
      <t>モウシコミ</t>
    </rPh>
    <rPh sb="3" eb="5">
      <t>ホウホウ</t>
    </rPh>
    <phoneticPr fontId="3"/>
  </si>
  <si>
    <r>
      <t>部活動＋</t>
    </r>
    <r>
      <rPr>
        <sz val="8"/>
        <color theme="1"/>
        <rFont val="Calibri"/>
        <family val="3"/>
        <charset val="161"/>
      </rPr>
      <t>α</t>
    </r>
    <r>
      <rPr>
        <sz val="8"/>
        <color theme="1"/>
        <rFont val="BIZ UDゴシック"/>
        <family val="3"/>
      </rPr>
      <t>で頑張りたい中学生の皆さん、毎週木曜日にバスケットボールを通じて様々なことを学びませんか？現役中学校教員の部活動顧問が教えます。小学５・６年生も一緒に活動します。自分が知っていることを教え合い、お互いが成長できます。</t>
    </r>
    <r>
      <rPr>
        <sz val="8"/>
        <color theme="1"/>
        <rFont val="BIZ UDゴシック"/>
        <family val="3"/>
        <charset val="128"/>
      </rPr>
      <t>０から１へZERO ONEで共に汗を流しましょう！参加申し込みは参加申込フォームに加え、川口クラブと検索してZERO　ONEに申込。費用はクレジット等の登録で引き落としになります。</t>
    </r>
    <rPh sb="0" eb="3">
      <t>ブカテゥ</t>
    </rPh>
    <rPh sb="6" eb="8">
      <t>ガンバリ</t>
    </rPh>
    <rPh sb="11" eb="14">
      <t>チュウ</t>
    </rPh>
    <rPh sb="19" eb="21">
      <t>マイシュウ</t>
    </rPh>
    <rPh sb="21" eb="24">
      <t>モクヨウ</t>
    </rPh>
    <rPh sb="34" eb="35">
      <t>ツウジ</t>
    </rPh>
    <rPh sb="37" eb="38">
      <t>サマザマ</t>
    </rPh>
    <rPh sb="50" eb="52">
      <t>ゲンエキ</t>
    </rPh>
    <rPh sb="52" eb="57">
      <t>チュウガッコウ</t>
    </rPh>
    <rPh sb="58" eb="63">
      <t>ブカテゥ</t>
    </rPh>
    <rPh sb="64" eb="65">
      <t>オシエ</t>
    </rPh>
    <rPh sb="69" eb="71">
      <t>ショウ</t>
    </rPh>
    <rPh sb="74" eb="76">
      <t>ネンセイ</t>
    </rPh>
    <rPh sb="77" eb="79">
      <t>イッショ</t>
    </rPh>
    <rPh sb="89" eb="90">
      <t>ジブn</t>
    </rPh>
    <rPh sb="97" eb="98">
      <t>オシエ</t>
    </rPh>
    <rPh sb="99" eb="100">
      <t>ア</t>
    </rPh>
    <rPh sb="106" eb="108">
      <t>セイチョウ</t>
    </rPh>
    <rPh sb="127" eb="128">
      <t>トモニ</t>
    </rPh>
    <rPh sb="138" eb="141">
      <t>サンカモウ</t>
    </rPh>
    <rPh sb="142" eb="143">
      <t>コ</t>
    </rPh>
    <rPh sb="145" eb="147">
      <t>サンカ</t>
    </rPh>
    <rPh sb="147" eb="149">
      <t>モウシコミ</t>
    </rPh>
    <rPh sb="154" eb="155">
      <t>クワ</t>
    </rPh>
    <rPh sb="157" eb="159">
      <t>カワグチ</t>
    </rPh>
    <rPh sb="163" eb="165">
      <t>ケンサク</t>
    </rPh>
    <rPh sb="176" eb="178">
      <t>モウシコミ</t>
    </rPh>
    <rPh sb="187" eb="188">
      <t>トウ</t>
    </rPh>
    <rPh sb="189" eb="191">
      <t>トウロク</t>
    </rPh>
    <rPh sb="192" eb="193">
      <t>ヒ</t>
    </rPh>
    <rPh sb="194" eb="195">
      <t>オ</t>
    </rPh>
    <phoneticPr fontId="1"/>
  </si>
  <si>
    <t>ソフトテニスが好きな人！
技能に関わらず意欲のある人！！
「川口クラブ　ソフトテニス(トップ)」はそんなあなたをお待ちしております。
男女に関わらずソフトテニスを通して、楽しく自身をワンランクあげる活動をしています。興味のある方は是非ご参加ください。※現地集合解散のため、保護者の同意を得てください。</t>
    <rPh sb="7" eb="8">
      <t>ス</t>
    </rPh>
    <rPh sb="10" eb="11">
      <t>ヒト</t>
    </rPh>
    <rPh sb="13" eb="15">
      <t>ギノウ</t>
    </rPh>
    <rPh sb="16" eb="17">
      <t>カカ</t>
    </rPh>
    <rPh sb="20" eb="22">
      <t>イヨク</t>
    </rPh>
    <rPh sb="25" eb="26">
      <t>ヒト</t>
    </rPh>
    <rPh sb="30" eb="32">
      <t>カワグチ</t>
    </rPh>
    <rPh sb="57" eb="58">
      <t>マ</t>
    </rPh>
    <rPh sb="67" eb="69">
      <t>ダンジョ</t>
    </rPh>
    <rPh sb="70" eb="71">
      <t>カカ</t>
    </rPh>
    <rPh sb="81" eb="82">
      <t>トオ</t>
    </rPh>
    <rPh sb="85" eb="86">
      <t>タノ</t>
    </rPh>
    <rPh sb="88" eb="90">
      <t>ジシン</t>
    </rPh>
    <rPh sb="99" eb="101">
      <t>カツドウ</t>
    </rPh>
    <rPh sb="108" eb="110">
      <t>キョウミ</t>
    </rPh>
    <rPh sb="113" eb="114">
      <t>カタ</t>
    </rPh>
    <rPh sb="115" eb="117">
      <t>ゼヒ</t>
    </rPh>
    <rPh sb="118" eb="120">
      <t>サンカ</t>
    </rPh>
    <rPh sb="126" eb="130">
      <t>ゲンチシュウゴウ</t>
    </rPh>
    <rPh sb="130" eb="132">
      <t>カイサン</t>
    </rPh>
    <rPh sb="136" eb="139">
      <t>ホゴシャ</t>
    </rPh>
    <rPh sb="140" eb="142">
      <t>ドウイ</t>
    </rPh>
    <rPh sb="143" eb="144">
      <t>エ</t>
    </rPh>
    <phoneticPr fontId="1"/>
  </si>
  <si>
    <t>受入　人数</t>
    <rPh sb="0" eb="2">
      <t>ウケイレ</t>
    </rPh>
    <rPh sb="3" eb="4">
      <t>ヒト</t>
    </rPh>
    <rPh sb="4" eb="5">
      <t>カズ</t>
    </rPh>
    <phoneticPr fontId="3"/>
  </si>
  <si>
    <t>活動場所</t>
    <rPh sb="0" eb="2">
      <t>カツドウ</t>
    </rPh>
    <rPh sb="2" eb="4">
      <t>バショ</t>
    </rPh>
    <phoneticPr fontId="3"/>
  </si>
  <si>
    <t>①申し込みたい団体の番号を
　黄色の枠から選び、上の青
　のセルに入力</t>
    <rPh sb="1" eb="2">
      <t>モウ</t>
    </rPh>
    <rPh sb="3" eb="4">
      <t>コ</t>
    </rPh>
    <rPh sb="7" eb="9">
      <t>ダンタイ</t>
    </rPh>
    <rPh sb="10" eb="12">
      <t>バンゴウ</t>
    </rPh>
    <rPh sb="15" eb="17">
      <t>キイロ</t>
    </rPh>
    <rPh sb="18" eb="19">
      <t>ワク</t>
    </rPh>
    <rPh sb="21" eb="22">
      <t>エラ</t>
    </rPh>
    <rPh sb="24" eb="25">
      <t>ウエ</t>
    </rPh>
    <rPh sb="26" eb="27">
      <t>アオ</t>
    </rPh>
    <rPh sb="33" eb="35">
      <t>ニュウリョク</t>
    </rPh>
    <phoneticPr fontId="3"/>
  </si>
  <si>
    <t>②隣の「クラブ個別データ」
　のシートから詳細を確認</t>
    <rPh sb="1" eb="2">
      <t>トナリ</t>
    </rPh>
    <rPh sb="7" eb="9">
      <t>コベツ</t>
    </rPh>
    <rPh sb="21" eb="23">
      <t>ショウサイ</t>
    </rPh>
    <rPh sb="24" eb="26">
      <t>カクニン</t>
    </rPh>
    <phoneticPr fontId="3"/>
  </si>
  <si>
    <t>参加申込</t>
    <rPh sb="0" eb="2">
      <t>サンカ</t>
    </rPh>
    <rPh sb="2" eb="4">
      <t>モウシコミ</t>
    </rPh>
    <phoneticPr fontId="3"/>
  </si>
  <si>
    <t>③個別データの一番下「参加
　申込」の欄にある二次元
　コードから必要事項を入力</t>
    <rPh sb="1" eb="3">
      <t>コベツ</t>
    </rPh>
    <rPh sb="7" eb="8">
      <t>イチ</t>
    </rPh>
    <rPh sb="8" eb="9">
      <t>バン</t>
    </rPh>
    <rPh sb="9" eb="10">
      <t>シタ</t>
    </rPh>
    <rPh sb="11" eb="13">
      <t>サンカ</t>
    </rPh>
    <rPh sb="15" eb="17">
      <t>モウシコミ</t>
    </rPh>
    <rPh sb="19" eb="20">
      <t>ラン</t>
    </rPh>
    <rPh sb="23" eb="25">
      <t>ニジ</t>
    </rPh>
    <rPh sb="25" eb="26">
      <t>モト</t>
    </rPh>
    <rPh sb="33" eb="35">
      <t>ヒツヨウ</t>
    </rPh>
    <rPh sb="35" eb="37">
      <t>ジコウ</t>
    </rPh>
    <rPh sb="38" eb="40">
      <t>ニュウリョク</t>
    </rPh>
    <phoneticPr fontId="3"/>
  </si>
  <si>
    <t>見学に
伴う要件</t>
    <rPh sb="0" eb="2">
      <t>ケンガク</t>
    </rPh>
    <rPh sb="4" eb="5">
      <t>トモナ</t>
    </rPh>
    <rPh sb="6" eb="8">
      <t>ヨウケン</t>
    </rPh>
    <phoneticPr fontId="3"/>
  </si>
  <si>
    <t>※連絡ツールの登録まで行わないと、団体からの今後の情報を得ることができません。</t>
    <rPh sb="1" eb="3">
      <t>レンラク</t>
    </rPh>
    <rPh sb="7" eb="9">
      <t>トウロク</t>
    </rPh>
    <rPh sb="11" eb="12">
      <t>オコナ</t>
    </rPh>
    <rPh sb="17" eb="19">
      <t>ダンタイ</t>
    </rPh>
    <rPh sb="22" eb="24">
      <t>コンゴ</t>
    </rPh>
    <rPh sb="25" eb="27">
      <t>ジョウホウ</t>
    </rPh>
    <rPh sb="28" eb="29">
      <t>エ</t>
    </rPh>
    <phoneticPr fontId="3"/>
  </si>
  <si>
    <t>クラブに関する情報（HP・SNS等）</t>
    <rPh sb="4" eb="5">
      <t>カン</t>
    </rPh>
    <rPh sb="7" eb="9">
      <t>ジョウホウ</t>
    </rPh>
    <rPh sb="16" eb="17">
      <t>トウ</t>
    </rPh>
    <phoneticPr fontId="3"/>
  </si>
  <si>
    <t>クラブに関する情報（HP・SNS等）</t>
    <phoneticPr fontId="3"/>
  </si>
  <si>
    <t>④「参加申込」の右の欄の
　「連絡ツールの登録」を参
　照し、連絡ツールに登録</t>
    <rPh sb="2" eb="4">
      <t>サンカ</t>
    </rPh>
    <rPh sb="4" eb="6">
      <t>モウシコミ</t>
    </rPh>
    <rPh sb="8" eb="9">
      <t>ミギ</t>
    </rPh>
    <rPh sb="10" eb="11">
      <t>ラン</t>
    </rPh>
    <rPh sb="15" eb="17">
      <t>レンラク</t>
    </rPh>
    <rPh sb="21" eb="23">
      <t>トウロク</t>
    </rPh>
    <rPh sb="25" eb="26">
      <t>マイ</t>
    </rPh>
    <rPh sb="28" eb="29">
      <t>テ</t>
    </rPh>
    <rPh sb="31" eb="33">
      <t>レンラク</t>
    </rPh>
    <rPh sb="37" eb="39">
      <t>トウロク</t>
    </rPh>
    <phoneticPr fontId="3"/>
  </si>
  <si>
    <t>保険料800円、部活アプリ利用料990円（年間）</t>
    <rPh sb="0" eb="3">
      <t>ホケンリョウ</t>
    </rPh>
    <rPh sb="6" eb="7">
      <t>エン</t>
    </rPh>
    <rPh sb="8" eb="10">
      <t>ブカツ</t>
    </rPh>
    <rPh sb="13" eb="16">
      <t>リヨウリョウ</t>
    </rPh>
    <rPh sb="19" eb="20">
      <t>エン</t>
    </rPh>
    <rPh sb="21" eb="23">
      <t>ネンカン</t>
    </rPh>
    <phoneticPr fontId="3"/>
  </si>
  <si>
    <t>入会費　￥15､000、部活アプリ利用料990円（年間）</t>
    <rPh sb="0" eb="3">
      <t>ニュウカイヒ</t>
    </rPh>
    <phoneticPr fontId="3"/>
  </si>
  <si>
    <t>コカリナ購入費、教材費(一部、補助あり)、保険料800円、部活アプリ利用料990円（年間）</t>
    <rPh sb="4" eb="7">
      <t>コウニュウヒ</t>
    </rPh>
    <rPh sb="8" eb="11">
      <t>キョウザイヒ</t>
    </rPh>
    <rPh sb="12" eb="14">
      <t>イチブ</t>
    </rPh>
    <rPh sb="15" eb="17">
      <t>ホジョ</t>
    </rPh>
    <rPh sb="21" eb="24">
      <t>ホケンリョウ</t>
    </rPh>
    <rPh sb="27" eb="28">
      <t>エン</t>
    </rPh>
    <phoneticPr fontId="3"/>
  </si>
  <si>
    <t>入会金1000円・お手本代8400円(年間)、部活アプリ利用料990円（年間）</t>
    <phoneticPr fontId="3"/>
  </si>
  <si>
    <t>本番参加費　３０００円（１１/８に別途徴収）保険料800円、部活アプリ利用料990円（年間）</t>
    <rPh sb="0" eb="2">
      <t>ホンバン</t>
    </rPh>
    <rPh sb="2" eb="5">
      <t>サンカヒ</t>
    </rPh>
    <rPh sb="10" eb="11">
      <t>エン</t>
    </rPh>
    <rPh sb="17" eb="19">
      <t>ベット</t>
    </rPh>
    <rPh sb="19" eb="21">
      <t>チョウシュウ</t>
    </rPh>
    <rPh sb="22" eb="25">
      <t>ホケンリョウ</t>
    </rPh>
    <rPh sb="28" eb="29">
      <t>エン</t>
    </rPh>
    <phoneticPr fontId="1"/>
  </si>
  <si>
    <t>保険料1000円、部活アプリ利用料990円（年間）</t>
    <rPh sb="0" eb="3">
      <t>ホケンリョウ</t>
    </rPh>
    <rPh sb="7" eb="8">
      <t>エン</t>
    </rPh>
    <rPh sb="9" eb="11">
      <t>ブカツ</t>
    </rPh>
    <rPh sb="14" eb="17">
      <t>リヨウリョウ</t>
    </rPh>
    <rPh sb="20" eb="21">
      <t>エン</t>
    </rPh>
    <rPh sb="22" eb="24">
      <t>ネンカン</t>
    </rPh>
    <phoneticPr fontId="3"/>
  </si>
  <si>
    <t>衣装代、交通費、発表会は別途かかります。学校公演はかかりません。保険料800円、部活アプリ利用料990円（年間）</t>
    <rPh sb="0" eb="3">
      <t>イショウ</t>
    </rPh>
    <rPh sb="4" eb="7">
      <t>コウツウ</t>
    </rPh>
    <rPh sb="8" eb="11">
      <t>ハッピョウ</t>
    </rPh>
    <rPh sb="20" eb="24">
      <t>ガッコウ</t>
    </rPh>
    <phoneticPr fontId="1"/>
  </si>
  <si>
    <t>対外試合(任意)に参加の場合に参加費・交通費がかかる場合があります。保険料800円、部活アプリ利用料990円（年間）</t>
    <phoneticPr fontId="3"/>
  </si>
  <si>
    <t>部活アプリ利用料990円（年間）</t>
    <phoneticPr fontId="3"/>
  </si>
  <si>
    <t>入会金2000円・保険料800円、部活アプリ利用料990円（年間）</t>
    <rPh sb="0" eb="3">
      <t>ニュウカイキン</t>
    </rPh>
    <rPh sb="7" eb="8">
      <t>エン</t>
    </rPh>
    <phoneticPr fontId="3"/>
  </si>
  <si>
    <t>連絡ツール：部活アプリ
登録方法  ：市ＨＰの「2 連絡ツールの登録」の「アカウント新規登録」から「部活アプリ」に登録</t>
    <rPh sb="0" eb="2">
      <t>レンラク</t>
    </rPh>
    <rPh sb="6" eb="8">
      <t>ブカツ</t>
    </rPh>
    <rPh sb="13" eb="15">
      <t>トウロク</t>
    </rPh>
    <rPh sb="15" eb="17">
      <t>ホウホウ</t>
    </rPh>
    <rPh sb="20" eb="21">
      <t>シ</t>
    </rPh>
    <rPh sb="27" eb="29">
      <t>レンラク</t>
    </rPh>
    <rPh sb="33" eb="35">
      <t>トウロク</t>
    </rPh>
    <rPh sb="43" eb="45">
      <t>シンキ</t>
    </rPh>
    <rPh sb="45" eb="47">
      <t>トウロク</t>
    </rPh>
    <rPh sb="51" eb="53">
      <t>ブカツ</t>
    </rPh>
    <rPh sb="58" eb="60">
      <t>トウロク</t>
    </rPh>
    <phoneticPr fontId="3"/>
  </si>
  <si>
    <t>中学生を対象としたeスポーツクラブの参加者を募集します！
本活動では、eスポーツを通じて楽しみながら、コミュニケーション能力やチームワーク、考える力を育むことを目的としています！
初心者でも安心して参加できるよう、基礎から丁寧に指導を行います。
初回活動は令和8年6月（※日程は別途ご案内）を予定しております。
開催中止・変更等の情報は株式会社LeGAME公式HP「お知らせ」欄にてご確認ください。</t>
    <phoneticPr fontId="3"/>
  </si>
  <si>
    <t>バレーボールをはじめるきっかけ作りになるように始めました。他の部活動に入っていても参加可能です。バレーボールに興味がある人はぜひきてください。連絡ツールは「スポスル」を使い、スケジュール連絡、保険の加入等を行います。参加方法等詳しくは、クラブのHPをご覧ください。</t>
    <rPh sb="15" eb="16">
      <t>ズクリ</t>
    </rPh>
    <rPh sb="23" eb="24">
      <t>ハジメマセィ</t>
    </rPh>
    <rPh sb="29" eb="30">
      <t>ホカ</t>
    </rPh>
    <rPh sb="35" eb="36">
      <t>ハイ</t>
    </rPh>
    <rPh sb="41" eb="43">
      <t>サンカ</t>
    </rPh>
    <rPh sb="43" eb="45">
      <t>カノウ</t>
    </rPh>
    <rPh sb="71" eb="73">
      <t>レンラク</t>
    </rPh>
    <rPh sb="84" eb="85">
      <t>ツカ</t>
    </rPh>
    <rPh sb="93" eb="95">
      <t>レンラク</t>
    </rPh>
    <rPh sb="96" eb="98">
      <t>ホケン</t>
    </rPh>
    <rPh sb="99" eb="101">
      <t>カニュウ</t>
    </rPh>
    <rPh sb="101" eb="102">
      <t>トウ</t>
    </rPh>
    <rPh sb="103" eb="104">
      <t>オコナ</t>
    </rPh>
    <rPh sb="108" eb="112">
      <t>サンカホウホウ</t>
    </rPh>
    <rPh sb="112" eb="113">
      <t>ナド</t>
    </rPh>
    <rPh sb="113" eb="114">
      <t>クワ</t>
    </rPh>
    <rPh sb="126" eb="127">
      <t>ラン</t>
    </rPh>
    <phoneticPr fontId="1"/>
  </si>
  <si>
    <t xml:space="preserve">A.C ammaliatoreホームページhttps://www.ammaliatore.com/
A.C ammaliatoreインスタグラムhttps://www.instagram.com/a.c_ammaliatore/
</t>
    <phoneticPr fontId="3"/>
  </si>
  <si>
    <t>連絡ツール：スグラム
https://sgrum.com/entry/s2036bfarf/area10/</t>
    <rPh sb="0" eb="2">
      <t>レンラク</t>
    </rPh>
    <phoneticPr fontId="3"/>
  </si>
  <si>
    <t>連絡ツール：スポスル
https://kawavbc.jp</t>
    <rPh sb="0" eb="2">
      <t>レンラク</t>
    </rPh>
    <phoneticPr fontId="3"/>
  </si>
  <si>
    <t>連絡ツール：スグラム
https://sgrum.com/entry/s1326sprob/sprojectbbentry/</t>
    <rPh sb="0" eb="2">
      <t>レンラク</t>
    </rPh>
    <phoneticPr fontId="3"/>
  </si>
  <si>
    <t>連絡ツール：スグラム
参加申込いただいた方には、インストールの仕方等手続きの方法を、後日メールで連絡させていただきます。</t>
    <rPh sb="12" eb="14">
      <t>サンカ</t>
    </rPh>
    <rPh sb="14" eb="16">
      <t>モウシコミ</t>
    </rPh>
    <rPh sb="43" eb="45">
      <t>ゴジツ</t>
    </rPh>
    <phoneticPr fontId="3"/>
  </si>
  <si>
    <t>連絡ツール：スクスク
「川口クラブ　スクスク」と検索して「ZERO ONE」に申込</t>
    <phoneticPr fontId="3"/>
  </si>
  <si>
    <t>連絡ツール：スクスク
「川口クラブ　スクスク」と検索して「＋(プラス)」に申込</t>
    <rPh sb="0" eb="2">
      <t>レンラク</t>
    </rPh>
    <phoneticPr fontId="3"/>
  </si>
  <si>
    <t>連絡ツール：スクスク
「川口クラブ　スクスク」と検索して「ベースボール５」に申込</t>
    <rPh sb="0" eb="2">
      <t>レンラク</t>
    </rPh>
    <phoneticPr fontId="3"/>
  </si>
  <si>
    <t>連絡ツール：チームマネージ
参加申込いただいた方には、インストールの仕方等手続きの方法を、後日メールで連絡させていただきます。</t>
    <rPh sb="15" eb="17">
      <t>サンカ</t>
    </rPh>
    <rPh sb="17" eb="19">
      <t>モウシコミ</t>
    </rPh>
    <rPh sb="46" eb="48">
      <t>ゴジツ</t>
    </rPh>
    <phoneticPr fontId="3"/>
  </si>
  <si>
    <t>主な活動時間帯</t>
    <rPh sb="0" eb="1">
      <t>オモ</t>
    </rPh>
    <rPh sb="2" eb="4">
      <t>カツドウ</t>
    </rPh>
    <rPh sb="4" eb="7">
      <t>ジカンタイ</t>
    </rPh>
    <phoneticPr fontId="3"/>
  </si>
  <si>
    <t>連絡ツール：そだちえ
登録方法  ：初回参加時に登録方法をご案内します。</t>
    <rPh sb="0" eb="2">
      <t>レンラク</t>
    </rPh>
    <rPh sb="12" eb="14">
      <t>トウロク</t>
    </rPh>
    <rPh sb="14" eb="16">
      <t>ホウホウ</t>
    </rPh>
    <rPh sb="19" eb="21">
      <t>ショカイ</t>
    </rPh>
    <rPh sb="21" eb="23">
      <t>サンカ</t>
    </rPh>
    <rPh sb="23" eb="24">
      <t>ジ</t>
    </rPh>
    <rPh sb="25" eb="27">
      <t>トウロク</t>
    </rPh>
    <rPh sb="27" eb="29">
      <t>ホウホウ</t>
    </rPh>
    <rPh sb="31" eb="33">
      <t>アンナイ</t>
    </rPh>
    <phoneticPr fontId="3"/>
  </si>
  <si>
    <t>スポスル保険を使用</t>
    <rPh sb="4" eb="6">
      <t>ホケン</t>
    </rPh>
    <rPh sb="7" eb="9">
      <t>シヨウ</t>
    </rPh>
    <phoneticPr fontId="3"/>
  </si>
  <si>
    <r>
      <t>「また言われた」を、言われなくする魔法。をつくるようなクラブ。
「片付けなさい」「早くしなさい」「スマホやめなさい」</t>
    </r>
    <r>
      <rPr>
        <sz val="8"/>
        <color theme="1"/>
        <rFont val="Microsoft JhengHei"/>
        <family val="3"/>
      </rPr>
      <t>──</t>
    </r>
    <r>
      <rPr>
        <sz val="8"/>
        <color theme="1"/>
        <rFont val="BIZ UDゴシック"/>
        <family val="3"/>
        <charset val="128"/>
      </rPr>
      <t>よく言われるけど、どうすればできるかは、あまり教えてくれない。
この部活では、そんな日常のモヤモヤの解決方法を考え、言葉や絵、AIやプログラムなど自由なアプローチで、生活をちょっとラクにする仕組みや伝え方をデザインしていきます。初回は7月を予定、対面とオンラインで活動します。</t>
    </r>
    <phoneticPr fontId="3"/>
  </si>
  <si>
    <t>［平日］第1・3水曜日
［休日］第3日曜日</t>
    <rPh sb="1" eb="3">
      <t>ヘイジツ</t>
    </rPh>
    <rPh sb="4" eb="5">
      <t>ダイ</t>
    </rPh>
    <rPh sb="8" eb="9">
      <t>スイ</t>
    </rPh>
    <rPh sb="9" eb="11">
      <t>ヨウビ</t>
    </rPh>
    <rPh sb="13" eb="15">
      <t>キュウジツ</t>
    </rPh>
    <rPh sb="16" eb="17">
      <t>ダイ</t>
    </rPh>
    <rPh sb="18" eb="19">
      <t>ニチ</t>
    </rPh>
    <rPh sb="19" eb="21">
      <t>ヨウビ</t>
    </rPh>
    <phoneticPr fontId="3"/>
  </si>
  <si>
    <t>[平日]月
[休日]土、日のどちらか</t>
    <rPh sb="1" eb="3">
      <t>ヘイジツ</t>
    </rPh>
    <rPh sb="4" eb="5">
      <t>ツキ</t>
    </rPh>
    <rPh sb="7" eb="9">
      <t>キュウジツ</t>
    </rPh>
    <rPh sb="10" eb="11">
      <t>ド</t>
    </rPh>
    <rPh sb="12" eb="13">
      <t>ニチ</t>
    </rPh>
    <phoneticPr fontId="3"/>
  </si>
  <si>
    <t>募集対象：バスケットボールに興味を持った中学生の女子で学校で学び足りない方やもっと上手になりたい方
特色：基本からプレーやT.O.まで教えます。
初回開始日：６月５日（５月体験有り）
体験への参加連絡は、問い合わせ先までお願いします。</t>
    <rPh sb="92" eb="94">
      <t>タイケン</t>
    </rPh>
    <rPh sb="96" eb="98">
      <t>サンカ</t>
    </rPh>
    <rPh sb="98" eb="100">
      <t>レンラク</t>
    </rPh>
    <rPh sb="102" eb="103">
      <t>ト</t>
    </rPh>
    <rPh sb="104" eb="105">
      <t>ア</t>
    </rPh>
    <rPh sb="107" eb="108">
      <t>サキ</t>
    </rPh>
    <rPh sb="111" eb="112">
      <t>ネガ</t>
    </rPh>
    <phoneticPr fontId="3"/>
  </si>
  <si>
    <t>今年で20年目を迎えたOcean Childでは「今しかない時間を大切に」しながら、新体操の技術だけでなく人としての成長も大切にしています。小学生クラスと合同で練習し、集団・個人演技に取り組みます。外部の演技会への参加や、年に一度のクラブ発表会で日頃の成果を披露します。発表会の演目は入会時期により差がありますが、新体操のルールにとらわれない、自由で楽しいクラブです。入会前の体験参加も可能です。
体験への参加や、入会申込をお考えの方は、詳細をクラブのHPに掲載しますので、ご確認ください。</t>
    <rPh sb="0" eb="2">
      <t>コトシ</t>
    </rPh>
    <rPh sb="5" eb="7">
      <t>ネンメ</t>
    </rPh>
    <rPh sb="8" eb="9">
      <t>ムカ</t>
    </rPh>
    <rPh sb="99" eb="101">
      <t>ガイブ</t>
    </rPh>
    <rPh sb="102" eb="105">
      <t>エンギカイ</t>
    </rPh>
    <rPh sb="107" eb="109">
      <t>サンカ</t>
    </rPh>
    <rPh sb="111" eb="112">
      <t>ネン</t>
    </rPh>
    <rPh sb="113" eb="115">
      <t>イチド</t>
    </rPh>
    <rPh sb="119" eb="122">
      <t>ハッピョウカイ</t>
    </rPh>
    <rPh sb="123" eb="125">
      <t>ヒゴロ</t>
    </rPh>
    <rPh sb="126" eb="128">
      <t>セイカ</t>
    </rPh>
    <rPh sb="129" eb="131">
      <t>ヒロウ</t>
    </rPh>
    <rPh sb="178" eb="181">
      <t>シンタイソウ</t>
    </rPh>
    <rPh sb="184" eb="187">
      <t>ニュウカイマエ</t>
    </rPh>
    <rPh sb="188" eb="190">
      <t>タイケン</t>
    </rPh>
    <rPh sb="190" eb="192">
      <t>サンカ</t>
    </rPh>
    <rPh sb="193" eb="195">
      <t>カノウジユウタノ</t>
    </rPh>
    <rPh sb="199" eb="201">
      <t>タイケン</t>
    </rPh>
    <rPh sb="203" eb="205">
      <t>サンカ</t>
    </rPh>
    <rPh sb="207" eb="209">
      <t>ニュウカイ</t>
    </rPh>
    <rPh sb="209" eb="211">
      <t>モウシコミ</t>
    </rPh>
    <rPh sb="213" eb="214">
      <t>カンガ</t>
    </rPh>
    <rPh sb="216" eb="217">
      <t>カタ</t>
    </rPh>
    <rPh sb="219" eb="221">
      <t>ショウサイ</t>
    </rPh>
    <rPh sb="229" eb="231">
      <t>ケイサイ</t>
    </rPh>
    <rPh sb="238" eb="240">
      <t>カクニン</t>
    </rPh>
    <phoneticPr fontId="1"/>
  </si>
  <si>
    <t>クラブのHP「お問い合わせ」より</t>
    <rPh sb="8" eb="9">
      <t>ト</t>
    </rPh>
    <rPh sb="10" eb="11">
      <t>ア</t>
    </rPh>
    <phoneticPr fontId="3"/>
  </si>
  <si>
    <t>榛松中</t>
    <rPh sb="0" eb="2">
      <t>ハエマツ</t>
    </rPh>
    <rPh sb="2" eb="3">
      <t>チュウ</t>
    </rPh>
    <phoneticPr fontId="3"/>
  </si>
  <si>
    <t>芝スポーツセンターもしくは戸塚スポーツセンター</t>
    <rPh sb="0" eb="1">
      <t>シバ</t>
    </rPh>
    <rPh sb="13" eb="15">
      <t>トヅカ</t>
    </rPh>
    <phoneticPr fontId="3"/>
  </si>
  <si>
    <t>スポーツセンター（決まり次第連絡）</t>
    <rPh sb="9" eb="10">
      <t>キ</t>
    </rPh>
    <rPh sb="12" eb="14">
      <t>シダイ</t>
    </rPh>
    <rPh sb="14" eb="16">
      <t>レンラク</t>
    </rPh>
    <phoneticPr fontId="3"/>
  </si>
  <si>
    <t>月に１回優秀な音楽大学生によるパート及び個人レッスンを行っています。当面の間は小・中学生の個人の技術レベルアップを主眼に活動します。年１回兄弟バンドの川金アンサンブルリベルテ吹奏楽団の定期演奏会で１～２曲を披露を目標にしています。
川金アンサンブルリベルテ吹奏楽団概略：吹奏楽コンクール全国大会２８回出場、２４回“金賞”受賞、アンコン全国大会１４回出場、７回“金賞”受賞。見学をお待ちしています。</t>
    <rPh sb="0" eb="1">
      <t>ツキ</t>
    </rPh>
    <rPh sb="3" eb="4">
      <t>カイ</t>
    </rPh>
    <rPh sb="4" eb="6">
      <t>ユウシュウ</t>
    </rPh>
    <rPh sb="7" eb="9">
      <t>オンガク</t>
    </rPh>
    <rPh sb="9" eb="12">
      <t>ダイガクセイ</t>
    </rPh>
    <rPh sb="18" eb="19">
      <t>オヨ</t>
    </rPh>
    <rPh sb="20" eb="22">
      <t>コジン</t>
    </rPh>
    <rPh sb="27" eb="28">
      <t>オコナ</t>
    </rPh>
    <rPh sb="34" eb="36">
      <t>トウメン</t>
    </rPh>
    <rPh sb="37" eb="38">
      <t>アイダ</t>
    </rPh>
    <rPh sb="39" eb="40">
      <t>ショウ</t>
    </rPh>
    <rPh sb="41" eb="43">
      <t>チュウガク</t>
    </rPh>
    <rPh sb="43" eb="44">
      <t>セイ</t>
    </rPh>
    <rPh sb="45" eb="47">
      <t>コジン</t>
    </rPh>
    <rPh sb="48" eb="50">
      <t>ギジュツ</t>
    </rPh>
    <rPh sb="57" eb="59">
      <t>シュガン</t>
    </rPh>
    <rPh sb="60" eb="62">
      <t>カツドウ</t>
    </rPh>
    <rPh sb="66" eb="67">
      <t>ネン</t>
    </rPh>
    <rPh sb="68" eb="69">
      <t>カイ</t>
    </rPh>
    <rPh sb="69" eb="71">
      <t>キョウダイ</t>
    </rPh>
    <rPh sb="75" eb="77">
      <t>カワキン</t>
    </rPh>
    <rPh sb="87" eb="89">
      <t>スイソウ</t>
    </rPh>
    <rPh sb="89" eb="91">
      <t>ガクダン</t>
    </rPh>
    <rPh sb="92" eb="94">
      <t>テイキ</t>
    </rPh>
    <rPh sb="94" eb="97">
      <t>エンソウカイ</t>
    </rPh>
    <rPh sb="101" eb="102">
      <t>キョク</t>
    </rPh>
    <rPh sb="103" eb="105">
      <t>ヒロウ</t>
    </rPh>
    <rPh sb="106" eb="108">
      <t>モクヒョウ</t>
    </rPh>
    <rPh sb="116" eb="117">
      <t>カワ</t>
    </rPh>
    <rPh sb="117" eb="118">
      <t>キン</t>
    </rPh>
    <rPh sb="128" eb="132">
      <t>スイソウガクダン</t>
    </rPh>
    <rPh sb="132" eb="134">
      <t>ガイリャク</t>
    </rPh>
    <rPh sb="186" eb="188">
      <t>ケンガク</t>
    </rPh>
    <rPh sb="190" eb="191">
      <t>マ</t>
    </rPh>
    <phoneticPr fontId="1"/>
  </si>
  <si>
    <t>木の笛「コカリナ」のもつ自然な優しい音色を通して、音楽に触れ、みんなで息を合わせて演奏する楽しさを味わいましょう。（コカリナについては、日本コカリナ協会HP参照）　クラブの説明会を5/17（日）13：00～、20日（水）17：00～、南鳩ヶ谷公民館１階会議室１号にて実施します。親子で参加も大歓迎！コカリナ演奏体験もできます。初回の練習6/3(水)17:00～。連絡方法は、部活アプリを使用。</t>
    <phoneticPr fontId="3"/>
  </si>
  <si>
    <t>将来英語でを使い活躍したい方向け。少数精鋭でパーソナルに特化。
外国人講師による、「本物の英語」を軸とした専門的な指導を展開。教科書にはない自然な表現や発音、多様な文化背景をプロの視点で伝えます。英語を愉しむことを第一に、将来の可能性を広げるための確かな対話力を習得。プロの指導による刺激的な交流を通じて、世界を舞台に活躍するための自信と、主体的に発信する力を引き出します。</t>
    <phoneticPr fontId="3"/>
  </si>
  <si>
    <t>ソフトテニスに興味がある人、部活だけでなくもっと練習したい人をお待ちしております。
男女、学年、経験に関わらずソフトテニスに興味がある方は是非ご参加ください。
※現地集合、現地解散のため保護者の同意を得てください。
参加の申込は、参加申込フォームに加え、川口クラブと検索して、川口クラブソフトテニス(モデル事業)に申込。参加費用は、クレジット等の登録で引き落としとなります。</t>
    <rPh sb="7" eb="9">
      <t>キョウミ</t>
    </rPh>
    <rPh sb="14" eb="16">
      <t>ブカ</t>
    </rPh>
    <rPh sb="24" eb="26">
      <t>レンシュウシテ</t>
    </rPh>
    <rPh sb="42" eb="44">
      <t>ダンジヨ</t>
    </rPh>
    <rPh sb="45" eb="47">
      <t>ガクネn</t>
    </rPh>
    <rPh sb="48" eb="50">
      <t>ケイケn</t>
    </rPh>
    <rPh sb="51" eb="52">
      <t>カカワラズ</t>
    </rPh>
    <rPh sb="62" eb="64">
      <t>キョウミ</t>
    </rPh>
    <rPh sb="69" eb="71">
      <t xml:space="preserve">ゼヒ </t>
    </rPh>
    <rPh sb="81" eb="85">
      <t>ゲンチシュウゴウノ</t>
    </rPh>
    <rPh sb="86" eb="88">
      <t>ゲンティ</t>
    </rPh>
    <rPh sb="88" eb="90">
      <t>カイ</t>
    </rPh>
    <rPh sb="93" eb="96">
      <t>ホゴセィア</t>
    </rPh>
    <rPh sb="97" eb="99">
      <t>ドウイ</t>
    </rPh>
    <rPh sb="100" eb="101">
      <t>エテクデ</t>
    </rPh>
    <rPh sb="106" eb="108">
      <t>サンカ</t>
    </rPh>
    <rPh sb="109" eb="111">
      <t>モウシコミ</t>
    </rPh>
    <rPh sb="113" eb="116">
      <t>サンカモウ</t>
    </rPh>
    <rPh sb="117" eb="119">
      <t>モウシコミ</t>
    </rPh>
    <rPh sb="124" eb="125">
      <t>クワ</t>
    </rPh>
    <rPh sb="131" eb="133">
      <t>ケンサク</t>
    </rPh>
    <rPh sb="136" eb="138">
      <t>カワグチ</t>
    </rPh>
    <rPh sb="158" eb="162">
      <t>サンカヒヨウ</t>
    </rPh>
    <rPh sb="169" eb="170">
      <t>トウ</t>
    </rPh>
    <rPh sb="171" eb="173">
      <t>トウロク</t>
    </rPh>
    <rPh sb="174" eb="175">
      <t>ヒ</t>
    </rPh>
    <rPh sb="176" eb="177">
      <t>オ</t>
    </rPh>
    <phoneticPr fontId="1"/>
  </si>
  <si>
    <t>NPO法人「どりーむらいふ」は、部活動の地域移行を支える新たな受け皿として、中等部バレーボール部門を始動します。総合型のスポーツクラブとしての実績を活かし、安全な環境で「個の成長」に特化した指導を行います。ポジションを固定せず全員が全プレーを経験し、個人の技術と人間力を育むのが特徴です。毎週日曜、戸塚南小学校にて主体的に挑戦する生徒を募集しています。</t>
    <rPh sb="3" eb="5">
      <t>ホウジン</t>
    </rPh>
    <rPh sb="16" eb="19">
      <t>ブカツドウ</t>
    </rPh>
    <rPh sb="20" eb="22">
      <t>チイキ</t>
    </rPh>
    <rPh sb="22" eb="24">
      <t>イコウ</t>
    </rPh>
    <rPh sb="25" eb="26">
      <t>ササ</t>
    </rPh>
    <rPh sb="28" eb="29">
      <t>アラ</t>
    </rPh>
    <rPh sb="31" eb="32">
      <t>ウ</t>
    </rPh>
    <rPh sb="33" eb="34">
      <t>ザラ</t>
    </rPh>
    <rPh sb="38" eb="41">
      <t>チュウトウブ</t>
    </rPh>
    <rPh sb="47" eb="49">
      <t>ブモン</t>
    </rPh>
    <rPh sb="50" eb="52">
      <t>シドウ</t>
    </rPh>
    <rPh sb="56" eb="59">
      <t>ソウゴウガタ</t>
    </rPh>
    <rPh sb="71" eb="73">
      <t>ジッセキ</t>
    </rPh>
    <rPh sb="74" eb="75">
      <t>イ</t>
    </rPh>
    <rPh sb="78" eb="80">
      <t>アンゼン</t>
    </rPh>
    <rPh sb="81" eb="83">
      <t>カンキョウ</t>
    </rPh>
    <rPh sb="85" eb="86">
      <t>コ</t>
    </rPh>
    <rPh sb="87" eb="89">
      <t>セイチョウ</t>
    </rPh>
    <rPh sb="91" eb="93">
      <t>トッカ</t>
    </rPh>
    <rPh sb="95" eb="97">
      <t>シドウ</t>
    </rPh>
    <rPh sb="98" eb="99">
      <t>オコナ</t>
    </rPh>
    <rPh sb="109" eb="111">
      <t>コテイ</t>
    </rPh>
    <rPh sb="113" eb="115">
      <t>ゼンイン</t>
    </rPh>
    <rPh sb="116" eb="117">
      <t>ゼン</t>
    </rPh>
    <rPh sb="121" eb="123">
      <t>ケイケン</t>
    </rPh>
    <rPh sb="125" eb="127">
      <t>コジン</t>
    </rPh>
    <rPh sb="128" eb="130">
      <t>ギジュツ</t>
    </rPh>
    <rPh sb="131" eb="134">
      <t>ニンゲンリョク</t>
    </rPh>
    <rPh sb="135" eb="136">
      <t>ハグク</t>
    </rPh>
    <rPh sb="139" eb="141">
      <t>トクチョウ</t>
    </rPh>
    <rPh sb="144" eb="148">
      <t>マイシュウニチヨウ</t>
    </rPh>
    <rPh sb="149" eb="155">
      <t>トヅカミナミショウガッコウ</t>
    </rPh>
    <rPh sb="157" eb="160">
      <t>シュタイテキ</t>
    </rPh>
    <rPh sb="161" eb="163">
      <t>チョウセン</t>
    </rPh>
    <rPh sb="165" eb="167">
      <t>セイト</t>
    </rPh>
    <rPh sb="168" eb="170">
      <t>ボシュウ</t>
    </rPh>
    <phoneticPr fontId="1"/>
  </si>
  <si>
    <t>NPO法人「どりーむらいふ」は、部活動の地域移行を支える新たな受け皿として、中等部バレーボール部門を始動します。総合型のスポーツクラブとしての実績を活かし、安全な環境で「個の成長」に特化した指導を行います。ポジションを固定せず全員が全プレーを経験し、個人の技術と人間力を育むのが特徴です。毎週日曜、戸塚南小学校にて主体的に挑戦する生徒を募集しています。</t>
    <rPh sb="3" eb="5">
      <t>ホウジン</t>
    </rPh>
    <rPh sb="16" eb="19">
      <t>ブカツドウ</t>
    </rPh>
    <rPh sb="20" eb="24">
      <t>チイキイコウ</t>
    </rPh>
    <rPh sb="25" eb="26">
      <t>ササ</t>
    </rPh>
    <rPh sb="28" eb="29">
      <t>アラ</t>
    </rPh>
    <rPh sb="31" eb="32">
      <t>ウ</t>
    </rPh>
    <rPh sb="33" eb="34">
      <t>ザラ</t>
    </rPh>
    <rPh sb="38" eb="40">
      <t>チュウトウ</t>
    </rPh>
    <rPh sb="40" eb="41">
      <t>ブ</t>
    </rPh>
    <rPh sb="47" eb="49">
      <t>ブモン</t>
    </rPh>
    <rPh sb="50" eb="52">
      <t>シドウ</t>
    </rPh>
    <rPh sb="56" eb="59">
      <t>ソウゴウガタ</t>
    </rPh>
    <rPh sb="71" eb="73">
      <t>ジッセキ</t>
    </rPh>
    <rPh sb="74" eb="75">
      <t>イ</t>
    </rPh>
    <rPh sb="78" eb="80">
      <t>アンゼン</t>
    </rPh>
    <rPh sb="81" eb="83">
      <t>カンキョウ</t>
    </rPh>
    <rPh sb="85" eb="86">
      <t>コ</t>
    </rPh>
    <rPh sb="87" eb="89">
      <t>セイチョウ</t>
    </rPh>
    <rPh sb="91" eb="93">
      <t>トッカ</t>
    </rPh>
    <rPh sb="95" eb="97">
      <t>シドウ</t>
    </rPh>
    <rPh sb="98" eb="99">
      <t>オコナ</t>
    </rPh>
    <rPh sb="109" eb="111">
      <t>コテイ</t>
    </rPh>
    <rPh sb="113" eb="115">
      <t>ゼンイン</t>
    </rPh>
    <rPh sb="116" eb="117">
      <t>ゼン</t>
    </rPh>
    <rPh sb="121" eb="123">
      <t>ケイケン</t>
    </rPh>
    <rPh sb="125" eb="127">
      <t>コジン</t>
    </rPh>
    <rPh sb="128" eb="130">
      <t>ギジュツ</t>
    </rPh>
    <rPh sb="131" eb="134">
      <t>ニンゲンリョク</t>
    </rPh>
    <rPh sb="135" eb="136">
      <t>ハグク</t>
    </rPh>
    <rPh sb="139" eb="141">
      <t>トクチョウ</t>
    </rPh>
    <rPh sb="149" eb="155">
      <t>トヅカミナミショウガッコウ</t>
    </rPh>
    <rPh sb="157" eb="159">
      <t>シュタイ</t>
    </rPh>
    <rPh sb="159" eb="160">
      <t>テキ</t>
    </rPh>
    <rPh sb="161" eb="163">
      <t>チョウセン</t>
    </rPh>
    <rPh sb="165" eb="167">
      <t>セイト</t>
    </rPh>
    <rPh sb="168" eb="170">
      <t>ボシュウ</t>
    </rPh>
    <phoneticPr fontId="1"/>
  </si>
  <si>
    <t>連絡ツール：スクスク
「川口クラブ　スクスク」と検索して「ソフトテニス（モデル事業）」に申込</t>
    <rPh sb="0" eb="2">
      <t>レンラク</t>
    </rPh>
    <rPh sb="40" eb="42">
      <t>ジギョウ</t>
    </rPh>
    <phoneticPr fontId="3"/>
  </si>
  <si>
    <t>川口バレーボールクラブ　モデル事業</t>
    <rPh sb="0" eb="2">
      <t>カワグティ</t>
    </rPh>
    <rPh sb="15" eb="17">
      <t>ジギョウ</t>
    </rPh>
    <phoneticPr fontId="2"/>
  </si>
  <si>
    <t>川口ACは中学生を対象にした【走・跳・投】を幅広く学べる陸上クラブです。指導者は埼玉県強化コーチや陸上部顧問が在籍しています。部活動だけでは出来ない経験を皆様に提供してまいります。
初回の6月13日土曜日は練習参加時にクラブの説明をしますので12：45頃に青木公園陸上競技場前に集合してください。雨天による中止の連絡は、部活アプリ、もしくは当クラブインスタグラムにて報告します。</t>
    <rPh sb="0" eb="2">
      <t>カワグチ</t>
    </rPh>
    <rPh sb="5" eb="8">
      <t>チュウガクセイ</t>
    </rPh>
    <rPh sb="9" eb="11">
      <t>タイショウ</t>
    </rPh>
    <rPh sb="15" eb="16">
      <t>ソウ</t>
    </rPh>
    <rPh sb="17" eb="18">
      <t>チョウ</t>
    </rPh>
    <rPh sb="19" eb="20">
      <t>トウ</t>
    </rPh>
    <rPh sb="22" eb="24">
      <t>ハバヒロ</t>
    </rPh>
    <rPh sb="25" eb="26">
      <t>マナ</t>
    </rPh>
    <rPh sb="28" eb="30">
      <t>リクジョウ</t>
    </rPh>
    <rPh sb="36" eb="39">
      <t>シドウシャ</t>
    </rPh>
    <rPh sb="40" eb="42">
      <t>サイタマ</t>
    </rPh>
    <rPh sb="42" eb="43">
      <t>ケン</t>
    </rPh>
    <rPh sb="43" eb="45">
      <t>キョウカ</t>
    </rPh>
    <rPh sb="49" eb="52">
      <t>リクジョウブ</t>
    </rPh>
    <rPh sb="52" eb="54">
      <t>コモン</t>
    </rPh>
    <rPh sb="55" eb="57">
      <t>ザイセキ</t>
    </rPh>
    <rPh sb="63" eb="66">
      <t>ブカツドウ</t>
    </rPh>
    <rPh sb="70" eb="72">
      <t>デキ</t>
    </rPh>
    <rPh sb="74" eb="76">
      <t>ケイケン</t>
    </rPh>
    <rPh sb="77" eb="79">
      <t>ミナサマ</t>
    </rPh>
    <rPh sb="80" eb="82">
      <t>テイキョウ</t>
    </rPh>
    <rPh sb="91" eb="93">
      <t>ショカイ</t>
    </rPh>
    <rPh sb="95" eb="96">
      <t>ガツ</t>
    </rPh>
    <rPh sb="98" eb="99">
      <t>ニチ</t>
    </rPh>
    <rPh sb="99" eb="102">
      <t>ドヨウビ</t>
    </rPh>
    <rPh sb="103" eb="105">
      <t>レンシュウ</t>
    </rPh>
    <rPh sb="105" eb="108">
      <t>サンカジ</t>
    </rPh>
    <rPh sb="113" eb="115">
      <t>セツメイ</t>
    </rPh>
    <rPh sb="126" eb="127">
      <t>コロ</t>
    </rPh>
    <rPh sb="137" eb="138">
      <t>マエ</t>
    </rPh>
    <rPh sb="139" eb="141">
      <t>シュウゴウ</t>
    </rPh>
    <rPh sb="148" eb="150">
      <t>ウテン</t>
    </rPh>
    <rPh sb="153" eb="155">
      <t>チュウシ</t>
    </rPh>
    <rPh sb="156" eb="158">
      <t>レンラク</t>
    </rPh>
    <rPh sb="160" eb="162">
      <t>ブカツ</t>
    </rPh>
    <rPh sb="170" eb="171">
      <t>トウ</t>
    </rPh>
    <rPh sb="183" eb="185">
      <t>ホウコク</t>
    </rPh>
    <phoneticPr fontId="1"/>
  </si>
  <si>
    <t>クラブHP　https://kawaguchi-ac.fan/　
クラブインスタグラム　https://www.instagram.com/kawaguchiac2024?igsh=YnNwcXQxZTFvNjc5</t>
    <phoneticPr fontId="3"/>
  </si>
  <si>
    <t>６～８回/月</t>
    <rPh sb="3" eb="4">
      <t>カイ</t>
    </rPh>
    <rPh sb="5" eb="6">
      <t>ツキ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</si>
</sst>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6" formatCode="&quot;¥&quot;#,##0;[Red]&quot;¥&quot;\-#,##0"/>
  </numFmts>
  <fonts count="36" x14ac:knownFonts="1">
    <font>
      <sz val="10"/>
      <color theme="1"/>
      <name val="ＭＳ 明朝"/>
      <family val="2"/>
      <charset val="128"/>
    </font>
    <font>
      <b/>
      <sz val="15"/>
      <color theme="3"/>
      <name val="ＭＳ 明朝"/>
      <family val="2"/>
      <charset val="128"/>
    </font>
    <font>
      <sz val="10"/>
      <color rgb="FF9C0006"/>
      <name val="ＭＳ 明朝"/>
      <family val="2"/>
      <charset val="128"/>
    </font>
    <font>
      <sz val="6"/>
      <name val="ＭＳ 明朝"/>
      <family val="2"/>
      <charset val="128"/>
    </font>
    <font>
      <sz val="11"/>
      <name val="ＭＳ Ｐゴシック"/>
      <family val="3"/>
      <charset val="128"/>
    </font>
    <font>
      <u/>
      <sz val="11"/>
      <color theme="10"/>
      <name val="ＭＳ Ｐゴシック"/>
      <family val="3"/>
      <charset val="128"/>
    </font>
    <font>
      <sz val="10"/>
      <color theme="1"/>
      <name val="BIZ UDゴシック"/>
      <family val="3"/>
      <charset val="128"/>
    </font>
    <font>
      <sz val="10"/>
      <name val="BIZ UDゴシック"/>
      <family val="3"/>
      <charset val="128"/>
    </font>
    <font>
      <sz val="10"/>
      <color theme="1"/>
      <name val="ＭＳ 明朝"/>
      <family val="2"/>
      <charset val="128"/>
    </font>
    <font>
      <b/>
      <sz val="11"/>
      <color theme="1"/>
      <name val="BIZ UDゴシック"/>
      <family val="3"/>
      <charset val="128"/>
    </font>
    <font>
      <b/>
      <sz val="14"/>
      <color theme="1"/>
      <name val="BIZ UDゴシック"/>
      <family val="3"/>
      <charset val="128"/>
    </font>
    <font>
      <b/>
      <sz val="12"/>
      <color theme="1"/>
      <name val="BIZ UDゴシック"/>
      <family val="3"/>
      <charset val="128"/>
    </font>
    <font>
      <sz val="16"/>
      <color theme="1"/>
      <name val="BIZ UDゴシック"/>
      <family val="3"/>
      <charset val="128"/>
    </font>
    <font>
      <u/>
      <sz val="10"/>
      <color theme="10"/>
      <name val="ＭＳ 明朝"/>
      <family val="2"/>
      <charset val="128"/>
    </font>
    <font>
      <u/>
      <sz val="10"/>
      <color theme="10"/>
      <name val="BIZ UDゴシック"/>
      <family val="3"/>
      <charset val="128"/>
    </font>
    <font>
      <sz val="6"/>
      <name val="ＭＳ Ｐゴシック"/>
      <family val="3"/>
      <charset val="128"/>
    </font>
    <font>
      <sz val="12"/>
      <color theme="1"/>
      <name val="BIZ UDゴシック"/>
      <family val="3"/>
      <charset val="128"/>
    </font>
    <font>
      <sz val="24"/>
      <color rgb="FFFF0000"/>
      <name val="BIZ UDゴシック"/>
      <family val="3"/>
      <charset val="128"/>
    </font>
    <font>
      <b/>
      <sz val="10"/>
      <color theme="0"/>
      <name val="BIZ UDゴシック"/>
      <family val="3"/>
      <charset val="128"/>
    </font>
    <font>
      <sz val="12"/>
      <color theme="1"/>
      <name val="HGPｺﾞｼｯｸE"/>
      <family val="3"/>
      <charset val="128"/>
    </font>
    <font>
      <b/>
      <u/>
      <sz val="22"/>
      <color theme="10"/>
      <name val="HGｺﾞｼｯｸE"/>
      <family val="3"/>
      <charset val="128"/>
    </font>
    <font>
      <sz val="9"/>
      <color theme="1"/>
      <name val="BIZ UDゴシック"/>
      <family val="3"/>
      <charset val="128"/>
    </font>
    <font>
      <sz val="14"/>
      <color theme="1"/>
      <name val="BIZ UDゴシック"/>
      <family val="3"/>
      <charset val="128"/>
    </font>
    <font>
      <b/>
      <sz val="14"/>
      <color rgb="FFFF0000"/>
      <name val="BIZ UDゴシック"/>
      <family val="3"/>
      <charset val="128"/>
    </font>
    <font>
      <sz val="14"/>
      <name val="BIZ UDゴシック"/>
      <family val="3"/>
      <charset val="128"/>
    </font>
    <font>
      <b/>
      <sz val="12"/>
      <color rgb="FFFF0000"/>
      <name val="BIZ UDゴシック"/>
      <family val="3"/>
      <charset val="128"/>
    </font>
    <font>
      <u/>
      <sz val="8"/>
      <color theme="10"/>
      <name val="BIZ UDゴシック"/>
      <family val="3"/>
      <charset val="128"/>
    </font>
    <font>
      <b/>
      <sz val="8"/>
      <name val="BIZ UDゴシック"/>
      <family val="3"/>
      <charset val="128"/>
    </font>
    <font>
      <sz val="8"/>
      <name val="BIZ UDゴシック"/>
      <family val="3"/>
      <charset val="128"/>
    </font>
    <font>
      <sz val="8"/>
      <color theme="1"/>
      <name val="BIZ UDゴシック"/>
      <family val="3"/>
      <charset val="128"/>
    </font>
    <font>
      <sz val="8"/>
      <color theme="1"/>
      <name val="Microsoft JhengHei"/>
      <family val="3"/>
    </font>
    <font>
      <sz val="8"/>
      <color theme="1"/>
      <name val="BIZ UDゴシック"/>
      <family val="3"/>
    </font>
    <font>
      <sz val="8"/>
      <color theme="1"/>
      <name val="Calibri"/>
      <family val="3"/>
      <charset val="161"/>
    </font>
    <font>
      <b/>
      <sz val="9"/>
      <color theme="0"/>
      <name val="BIZ UDゴシック"/>
      <family val="3"/>
      <charset val="128"/>
    </font>
    <font>
      <b/>
      <sz val="14"/>
      <color theme="0"/>
      <name val="BIZ UDゴシック"/>
      <family val="3"/>
      <charset val="128"/>
    </font>
    <font>
      <sz val="36"/>
      <color theme="1"/>
      <name val="HGPｺﾞｼｯｸE"/>
      <family val="3"/>
      <charset val="128"/>
    </font>
  </fonts>
  <fills count="8">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1"/>
        <bgColor indexed="64"/>
      </patternFill>
    </fill>
    <fill>
      <patternFill patternType="solid">
        <fgColor rgb="FFFF0000"/>
        <bgColor indexed="64"/>
      </patternFill>
    </fill>
    <fill>
      <patternFill patternType="solid">
        <fgColor rgb="FF0070C0"/>
        <bgColor indexed="64"/>
      </patternFill>
    </fill>
    <fill>
      <patternFill patternType="solid">
        <fgColor theme="2" tint="-0.249977111117893"/>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s>
  <cellStyleXfs count="5">
    <xf numFmtId="0" fontId="0" fillId="0" borderId="0">
      <alignment vertical="center"/>
    </xf>
    <xf numFmtId="0" fontId="4" fillId="0" borderId="0">
      <alignment vertical="center"/>
    </xf>
    <xf numFmtId="0" fontId="5" fillId="0" borderId="0" applyNumberFormat="0" applyFill="0" applyBorder="0" applyAlignment="0" applyProtection="0">
      <alignment vertical="center"/>
    </xf>
    <xf numFmtId="6" fontId="8" fillId="0" borderId="0" applyFont="0" applyFill="0" applyBorder="0" applyAlignment="0" applyProtection="0">
      <alignment vertical="center"/>
    </xf>
    <xf numFmtId="0" fontId="13" fillId="0" borderId="0" applyNumberFormat="0" applyFill="0" applyBorder="0" applyAlignment="0" applyProtection="0">
      <alignment vertical="center"/>
    </xf>
  </cellStyleXfs>
  <cellXfs count="165">
    <xf numFmtId="0" fontId="0" fillId="0" borderId="0" xfId="0">
      <alignment vertical="center"/>
    </xf>
    <xf numFmtId="0" fontId="6" fillId="0" borderId="0" xfId="0" applyFont="1">
      <alignment vertical="center"/>
    </xf>
    <xf numFmtId="0" fontId="10" fillId="0" borderId="3" xfId="0" applyFont="1" applyBorder="1" applyAlignment="1">
      <alignment vertical="center" wrapText="1"/>
    </xf>
    <xf numFmtId="0" fontId="10" fillId="0" borderId="3" xfId="0" applyFont="1" applyBorder="1">
      <alignment vertical="center"/>
    </xf>
    <xf numFmtId="0" fontId="12" fillId="0" borderId="0" xfId="0" applyFont="1">
      <alignment vertical="center"/>
    </xf>
    <xf numFmtId="6" fontId="7" fillId="0" borderId="1" xfId="3" applyFont="1" applyFill="1" applyBorder="1">
      <alignment vertical="center"/>
    </xf>
    <xf numFmtId="6" fontId="6" fillId="0" borderId="1" xfId="3" applyFont="1" applyFill="1" applyBorder="1">
      <alignment vertical="center"/>
    </xf>
    <xf numFmtId="6" fontId="7" fillId="0" borderId="1" xfId="3" applyFont="1" applyFill="1" applyBorder="1" applyAlignment="1">
      <alignment vertical="center"/>
    </xf>
    <xf numFmtId="49" fontId="6" fillId="0" borderId="0" xfId="0" applyNumberFormat="1" applyFont="1">
      <alignment vertical="center"/>
    </xf>
    <xf numFmtId="0" fontId="0" fillId="4" borderId="0" xfId="0" applyFill="1">
      <alignment vertical="center"/>
    </xf>
    <xf numFmtId="0" fontId="6" fillId="0" borderId="0" xfId="0" applyFont="1" applyAlignment="1">
      <alignment vertical="center" shrinkToFit="1"/>
    </xf>
    <xf numFmtId="0" fontId="14" fillId="0" borderId="1" xfId="4" applyFont="1" applyFill="1" applyBorder="1" applyAlignment="1">
      <alignment vertical="center" shrinkToFit="1"/>
    </xf>
    <xf numFmtId="0" fontId="17" fillId="0" borderId="0" xfId="0" applyFont="1" applyAlignment="1">
      <alignment horizontal="center"/>
    </xf>
    <xf numFmtId="0" fontId="6" fillId="0" borderId="0" xfId="0" applyFont="1" applyAlignment="1">
      <alignment textRotation="255"/>
    </xf>
    <xf numFmtId="0" fontId="10" fillId="0" borderId="8" xfId="0" applyFont="1" applyBorder="1" applyAlignment="1">
      <alignment vertical="center" wrapText="1"/>
    </xf>
    <xf numFmtId="0" fontId="9" fillId="0" borderId="37" xfId="0" applyFont="1" applyBorder="1" applyAlignment="1">
      <alignment horizontal="left" vertical="center" wrapText="1"/>
    </xf>
    <xf numFmtId="0" fontId="6" fillId="0" borderId="0" xfId="0" applyFont="1" applyAlignment="1">
      <alignment vertical="top" wrapText="1"/>
    </xf>
    <xf numFmtId="0" fontId="22" fillId="0" borderId="0" xfId="0" applyFont="1">
      <alignment vertical="center"/>
    </xf>
    <xf numFmtId="0" fontId="22" fillId="3" borderId="6" xfId="0" applyFont="1" applyFill="1" applyBorder="1">
      <alignment vertical="center"/>
    </xf>
    <xf numFmtId="0" fontId="10" fillId="0" borderId="2" xfId="0" applyFont="1" applyBorder="1">
      <alignment vertical="center"/>
    </xf>
    <xf numFmtId="0" fontId="10" fillId="0" borderId="6" xfId="0" applyFont="1" applyBorder="1" applyAlignment="1">
      <alignment horizontal="center" vertical="center"/>
    </xf>
    <xf numFmtId="0" fontId="22" fillId="0" borderId="4" xfId="0" applyFont="1" applyBorder="1">
      <alignment vertical="center"/>
    </xf>
    <xf numFmtId="0" fontId="23" fillId="3" borderId="30" xfId="0" applyFont="1" applyFill="1" applyBorder="1">
      <alignment vertical="center"/>
    </xf>
    <xf numFmtId="0" fontId="10" fillId="3" borderId="31" xfId="0" applyFont="1" applyFill="1" applyBorder="1">
      <alignment vertical="center"/>
    </xf>
    <xf numFmtId="0" fontId="23" fillId="3" borderId="18" xfId="0" applyFont="1" applyFill="1" applyBorder="1">
      <alignment vertical="center"/>
    </xf>
    <xf numFmtId="0" fontId="10" fillId="3" borderId="19" xfId="0" applyFont="1" applyFill="1" applyBorder="1">
      <alignment vertical="center"/>
    </xf>
    <xf numFmtId="0" fontId="16" fillId="3" borderId="25" xfId="0" applyFont="1" applyFill="1" applyBorder="1" applyAlignment="1">
      <alignment vertical="center" wrapText="1"/>
    </xf>
    <xf numFmtId="0" fontId="25" fillId="3" borderId="35" xfId="0" applyFont="1" applyFill="1" applyBorder="1">
      <alignment vertical="center"/>
    </xf>
    <xf numFmtId="0" fontId="25" fillId="3" borderId="17" xfId="0" applyFont="1" applyFill="1" applyBorder="1">
      <alignment vertical="center"/>
    </xf>
    <xf numFmtId="0" fontId="22" fillId="3" borderId="34" xfId="0" applyFont="1" applyFill="1" applyBorder="1" applyAlignment="1">
      <alignment horizontal="center" vertical="center" wrapText="1"/>
    </xf>
    <xf numFmtId="0" fontId="22" fillId="3" borderId="5" xfId="0" applyFont="1" applyFill="1" applyBorder="1" applyAlignment="1">
      <alignment horizontal="left" vertical="center"/>
    </xf>
    <xf numFmtId="0" fontId="22" fillId="3" borderId="7" xfId="0" applyFont="1" applyFill="1" applyBorder="1" applyAlignment="1">
      <alignment horizontal="left" vertical="center"/>
    </xf>
    <xf numFmtId="0" fontId="22" fillId="3" borderId="9" xfId="0" applyFont="1" applyFill="1" applyBorder="1" applyAlignment="1">
      <alignment horizontal="left" vertical="center"/>
    </xf>
    <xf numFmtId="0" fontId="22" fillId="0" borderId="0" xfId="0" applyFont="1" applyAlignment="1">
      <alignment horizontal="left" vertical="center"/>
    </xf>
    <xf numFmtId="0" fontId="22" fillId="3" borderId="28" xfId="0" applyFont="1" applyFill="1" applyBorder="1" applyAlignment="1">
      <alignment horizontal="left" vertical="center"/>
    </xf>
    <xf numFmtId="0" fontId="22" fillId="3" borderId="36" xfId="0" applyFont="1" applyFill="1" applyBorder="1" applyAlignment="1">
      <alignment horizontal="left" vertical="center"/>
    </xf>
    <xf numFmtId="0" fontId="22" fillId="3" borderId="26" xfId="0" applyFont="1" applyFill="1" applyBorder="1" applyAlignment="1">
      <alignment horizontal="left" vertical="center"/>
    </xf>
    <xf numFmtId="0" fontId="22" fillId="3" borderId="27" xfId="0" applyFont="1" applyFill="1" applyBorder="1" applyAlignment="1">
      <alignment horizontal="left" vertical="center"/>
    </xf>
    <xf numFmtId="0" fontId="22" fillId="3" borderId="7" xfId="0" applyFont="1" applyFill="1" applyBorder="1" applyAlignment="1">
      <alignment horizontal="left" vertical="center" shrinkToFit="1"/>
    </xf>
    <xf numFmtId="0" fontId="22" fillId="3" borderId="29" xfId="0" applyFont="1" applyFill="1" applyBorder="1" applyAlignment="1">
      <alignment horizontal="left" vertical="center" shrinkToFit="1"/>
    </xf>
    <xf numFmtId="0" fontId="22" fillId="3" borderId="6" xfId="0" applyFont="1" applyFill="1" applyBorder="1" applyAlignment="1">
      <alignment vertical="center" shrinkToFit="1"/>
    </xf>
    <xf numFmtId="0" fontId="20" fillId="0" borderId="0" xfId="4" applyFont="1" applyFill="1" applyBorder="1" applyAlignment="1">
      <alignment vertical="center"/>
    </xf>
    <xf numFmtId="0" fontId="16" fillId="0" borderId="6" xfId="0" applyFont="1" applyBorder="1" applyAlignment="1">
      <alignment horizontal="center" vertical="center" shrinkToFit="1"/>
    </xf>
    <xf numFmtId="0" fontId="19" fillId="0" borderId="6" xfId="0" applyFont="1" applyBorder="1" applyAlignment="1">
      <alignment horizontal="center" vertical="center" shrinkToFit="1"/>
    </xf>
    <xf numFmtId="6" fontId="6" fillId="0" borderId="10" xfId="3" applyFont="1" applyFill="1" applyBorder="1">
      <alignment vertical="center"/>
    </xf>
    <xf numFmtId="0" fontId="6" fillId="0" borderId="13" xfId="0" applyFont="1" applyBorder="1" applyAlignment="1">
      <alignment horizontal="center" vertical="center" shrinkToFit="1"/>
    </xf>
    <xf numFmtId="0" fontId="22" fillId="2" borderId="47" xfId="0" applyFont="1" applyFill="1" applyBorder="1" applyAlignment="1">
      <alignment vertical="center" wrapText="1"/>
    </xf>
    <xf numFmtId="0" fontId="13" fillId="0" borderId="13" xfId="4" applyBorder="1" applyAlignment="1">
      <alignment horizontal="center" vertical="center" shrinkToFit="1"/>
    </xf>
    <xf numFmtId="0" fontId="6" fillId="0" borderId="1" xfId="0" applyFont="1" applyFill="1" applyBorder="1" applyAlignment="1">
      <alignment vertical="center" shrinkToFit="1"/>
    </xf>
    <xf numFmtId="0" fontId="6" fillId="0" borderId="1" xfId="0" applyFont="1" applyFill="1" applyBorder="1">
      <alignment vertical="center"/>
    </xf>
    <xf numFmtId="49" fontId="6" fillId="0" borderId="1" xfId="0" applyNumberFormat="1" applyFont="1" applyFill="1" applyBorder="1">
      <alignment vertical="center"/>
    </xf>
    <xf numFmtId="0" fontId="14" fillId="0" borderId="1" xfId="4" applyFont="1" applyFill="1" applyBorder="1" applyAlignment="1">
      <alignment horizontal="left" vertical="center" shrinkToFit="1"/>
    </xf>
    <xf numFmtId="0" fontId="7" fillId="0" borderId="1" xfId="1" applyFont="1" applyFill="1" applyBorder="1" applyAlignment="1">
      <alignment vertical="center" shrinkToFit="1"/>
    </xf>
    <xf numFmtId="0" fontId="7" fillId="0" borderId="1" xfId="1" applyFont="1" applyFill="1" applyBorder="1">
      <alignment vertical="center"/>
    </xf>
    <xf numFmtId="0" fontId="6" fillId="0" borderId="1" xfId="0" applyFont="1" applyFill="1" applyBorder="1" applyAlignment="1">
      <alignment vertical="center" wrapText="1"/>
    </xf>
    <xf numFmtId="0" fontId="13" fillId="0" borderId="1" xfId="4" applyFill="1" applyBorder="1" applyAlignment="1">
      <alignment horizontal="left" vertical="center" shrinkToFit="1"/>
    </xf>
    <xf numFmtId="0" fontId="7" fillId="0" borderId="1" xfId="0" applyFont="1" applyFill="1" applyBorder="1" applyAlignment="1">
      <alignment vertical="center" shrinkToFit="1"/>
    </xf>
    <xf numFmtId="0" fontId="7" fillId="0" borderId="1" xfId="0" applyFont="1" applyFill="1" applyBorder="1">
      <alignment vertical="center"/>
    </xf>
    <xf numFmtId="0" fontId="6" fillId="0" borderId="1" xfId="0" applyFont="1" applyFill="1" applyBorder="1" applyAlignment="1">
      <alignment vertical="center" wrapText="1" shrinkToFit="1"/>
    </xf>
    <xf numFmtId="0" fontId="14" fillId="0" borderId="1" xfId="1" applyFont="1" applyFill="1" applyBorder="1" applyAlignment="1">
      <alignment horizontal="left" vertical="center" shrinkToFit="1"/>
    </xf>
    <xf numFmtId="0" fontId="13" fillId="0" borderId="1" xfId="4" applyFill="1" applyBorder="1" applyAlignment="1">
      <alignment vertical="center" shrinkToFit="1"/>
    </xf>
    <xf numFmtId="49" fontId="6" fillId="0" borderId="1" xfId="0" applyNumberFormat="1" applyFont="1" applyFill="1" applyBorder="1" applyAlignment="1">
      <alignment vertical="center" wrapText="1"/>
    </xf>
    <xf numFmtId="0" fontId="6" fillId="0" borderId="1" xfId="0" applyFont="1" applyFill="1" applyBorder="1" applyAlignment="1">
      <alignment horizontal="left" vertical="center" shrinkToFit="1"/>
    </xf>
    <xf numFmtId="0" fontId="6" fillId="0" borderId="10" xfId="0" applyFont="1" applyFill="1" applyBorder="1" applyAlignment="1">
      <alignment vertical="center" shrinkToFit="1"/>
    </xf>
    <xf numFmtId="0" fontId="6" fillId="0" borderId="10" xfId="0" applyFont="1" applyFill="1" applyBorder="1">
      <alignment vertical="center"/>
    </xf>
    <xf numFmtId="49" fontId="6" fillId="0" borderId="10" xfId="0" applyNumberFormat="1" applyFont="1" applyFill="1" applyBorder="1">
      <alignment vertical="center"/>
    </xf>
    <xf numFmtId="0" fontId="14" fillId="0" borderId="10" xfId="4" applyFont="1" applyFill="1" applyBorder="1" applyAlignment="1">
      <alignment vertical="center" shrinkToFit="1"/>
    </xf>
    <xf numFmtId="0" fontId="6" fillId="0" borderId="0" xfId="0" applyFont="1" applyFill="1">
      <alignment vertical="center"/>
    </xf>
    <xf numFmtId="0" fontId="19" fillId="2" borderId="5" xfId="0" applyFont="1" applyFill="1" applyBorder="1" applyAlignment="1">
      <alignment horizontal="center" vertical="center" shrinkToFit="1"/>
    </xf>
    <xf numFmtId="0" fontId="33" fillId="5" borderId="24" xfId="0" applyFont="1" applyFill="1" applyBorder="1" applyAlignment="1">
      <alignment vertical="center" wrapText="1"/>
    </xf>
    <xf numFmtId="0" fontId="34" fillId="5" borderId="24"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7" borderId="1" xfId="0" applyFont="1" applyFill="1" applyBorder="1" applyAlignment="1">
      <alignment horizontal="center" vertical="center"/>
    </xf>
    <xf numFmtId="0" fontId="6" fillId="7" borderId="42" xfId="0" applyFont="1" applyFill="1" applyBorder="1" applyAlignment="1">
      <alignment horizontal="center" vertical="center"/>
    </xf>
    <xf numFmtId="0" fontId="6" fillId="2" borderId="7" xfId="0" applyFont="1" applyFill="1" applyBorder="1" applyAlignment="1">
      <alignment horizontal="center" vertical="center" wrapText="1"/>
    </xf>
    <xf numFmtId="0" fontId="6" fillId="2" borderId="7" xfId="0" applyFont="1" applyFill="1" applyBorder="1" applyAlignment="1">
      <alignment horizontal="center" vertical="center"/>
    </xf>
    <xf numFmtId="0" fontId="6" fillId="2" borderId="9" xfId="0" applyFont="1" applyFill="1" applyBorder="1" applyAlignment="1">
      <alignment horizontal="center" vertical="center"/>
    </xf>
    <xf numFmtId="0" fontId="6" fillId="0" borderId="0" xfId="0" applyFont="1" applyFill="1" applyAlignment="1">
      <alignment horizontal="center" vertical="center"/>
    </xf>
    <xf numFmtId="0" fontId="18" fillId="0" borderId="24" xfId="0" applyFont="1" applyFill="1" applyBorder="1" applyAlignment="1">
      <alignment vertical="center" wrapText="1"/>
    </xf>
    <xf numFmtId="0" fontId="6" fillId="0" borderId="42" xfId="0" applyFont="1" applyFill="1" applyBorder="1" applyAlignment="1">
      <alignment vertical="center" wrapText="1"/>
    </xf>
    <xf numFmtId="0" fontId="6" fillId="0" borderId="1" xfId="0" applyFont="1" applyFill="1" applyBorder="1" applyAlignment="1">
      <alignment vertical="top"/>
    </xf>
    <xf numFmtId="0" fontId="29" fillId="0" borderId="1" xfId="4" applyFont="1" applyFill="1" applyBorder="1" applyAlignment="1">
      <alignment vertical="center" wrapText="1" shrinkToFit="1"/>
    </xf>
    <xf numFmtId="0" fontId="29" fillId="0" borderId="1" xfId="4" applyFont="1" applyFill="1" applyBorder="1" applyAlignment="1">
      <alignment horizontal="left" vertical="center" wrapText="1" shrinkToFit="1"/>
    </xf>
    <xf numFmtId="0" fontId="13" fillId="0" borderId="1" xfId="4" applyFill="1" applyBorder="1">
      <alignment vertical="center"/>
    </xf>
    <xf numFmtId="0" fontId="29" fillId="0" borderId="1" xfId="0" applyFont="1" applyFill="1" applyBorder="1" applyAlignment="1">
      <alignment vertical="center" wrapText="1"/>
    </xf>
    <xf numFmtId="0" fontId="28" fillId="0" borderId="1" xfId="4" applyFont="1" applyFill="1" applyBorder="1" applyAlignment="1">
      <alignment vertical="center" wrapText="1" shrinkToFit="1"/>
    </xf>
    <xf numFmtId="0" fontId="13" fillId="0" borderId="1" xfId="4" applyFill="1" applyBorder="1" applyAlignment="1">
      <alignment vertical="center" wrapText="1"/>
    </xf>
    <xf numFmtId="0" fontId="21" fillId="0" borderId="1" xfId="0" applyFont="1" applyFill="1" applyBorder="1" applyAlignment="1">
      <alignment vertical="center" wrapText="1"/>
    </xf>
    <xf numFmtId="0" fontId="29" fillId="0" borderId="1" xfId="1" applyFont="1" applyFill="1" applyBorder="1" applyAlignment="1">
      <alignment horizontal="left" vertical="center" wrapText="1" shrinkToFit="1"/>
    </xf>
    <xf numFmtId="0" fontId="31" fillId="0" borderId="1" xfId="4" applyFont="1" applyFill="1" applyBorder="1" applyAlignment="1">
      <alignment horizontal="left" vertical="center" wrapText="1" shrinkToFit="1"/>
    </xf>
    <xf numFmtId="0" fontId="13" fillId="0" borderId="1" xfId="4" applyFill="1" applyBorder="1" applyAlignment="1">
      <alignment vertical="top" wrapText="1"/>
    </xf>
    <xf numFmtId="0" fontId="26" fillId="0" borderId="1" xfId="4" applyFont="1" applyFill="1" applyBorder="1" applyAlignment="1">
      <alignment horizontal="left" vertical="center" wrapText="1" shrinkToFit="1"/>
    </xf>
    <xf numFmtId="0" fontId="29" fillId="0" borderId="1" xfId="0" applyFont="1" applyFill="1" applyBorder="1">
      <alignment vertical="center"/>
    </xf>
    <xf numFmtId="0" fontId="28" fillId="0" borderId="1" xfId="4" applyFont="1" applyFill="1" applyBorder="1" applyAlignment="1">
      <alignment horizontal="left" vertical="center" wrapText="1" shrinkToFit="1"/>
    </xf>
    <xf numFmtId="0" fontId="7" fillId="0" borderId="1" xfId="0" applyFont="1" applyFill="1" applyBorder="1" applyAlignment="1">
      <alignment vertical="center" wrapText="1"/>
    </xf>
    <xf numFmtId="0" fontId="29" fillId="0" borderId="10" xfId="4" applyFont="1" applyFill="1" applyBorder="1" applyAlignment="1">
      <alignment vertical="center" wrapText="1" shrinkToFit="1"/>
    </xf>
    <xf numFmtId="0" fontId="6" fillId="0" borderId="51" xfId="0" applyFont="1" applyBorder="1" applyAlignment="1">
      <alignment horizontal="center" vertical="center" shrinkToFit="1"/>
    </xf>
    <xf numFmtId="0" fontId="6" fillId="0" borderId="52" xfId="0" applyFont="1" applyBorder="1">
      <alignment vertical="center"/>
    </xf>
    <xf numFmtId="0" fontId="6" fillId="0" borderId="0" xfId="0" applyFont="1" applyBorder="1">
      <alignment vertical="center"/>
    </xf>
    <xf numFmtId="49" fontId="21" fillId="7" borderId="1" xfId="0" applyNumberFormat="1" applyFont="1" applyFill="1" applyBorder="1" applyAlignment="1">
      <alignment horizontal="center" vertical="center" wrapText="1"/>
    </xf>
    <xf numFmtId="0" fontId="29" fillId="7" borderId="1" xfId="0" applyFont="1" applyFill="1" applyBorder="1" applyAlignment="1">
      <alignment horizontal="center" vertical="center" wrapText="1"/>
    </xf>
    <xf numFmtId="0" fontId="16" fillId="3" borderId="7" xfId="0" applyFont="1" applyFill="1" applyBorder="1" applyAlignment="1">
      <alignment horizontal="left" vertical="center" shrinkToFit="1"/>
    </xf>
    <xf numFmtId="0" fontId="35" fillId="6" borderId="49" xfId="0" applyFont="1" applyFill="1" applyBorder="1" applyAlignment="1">
      <alignment horizontal="center" vertical="center" shrinkToFit="1"/>
    </xf>
    <xf numFmtId="0" fontId="35" fillId="6" borderId="50" xfId="0" applyFont="1" applyFill="1" applyBorder="1" applyAlignment="1">
      <alignment horizontal="center" vertical="center" shrinkToFit="1"/>
    </xf>
    <xf numFmtId="0" fontId="24" fillId="0" borderId="40" xfId="0" applyFont="1" applyBorder="1" applyAlignment="1">
      <alignment horizontal="left" vertical="center" wrapText="1"/>
    </xf>
    <xf numFmtId="0" fontId="24" fillId="0" borderId="0" xfId="0" applyFont="1" applyAlignment="1">
      <alignment horizontal="left" vertical="center" wrapText="1"/>
    </xf>
    <xf numFmtId="0" fontId="24" fillId="0" borderId="24" xfId="0" applyFont="1" applyBorder="1" applyAlignment="1">
      <alignment horizontal="left" vertical="center" wrapText="1"/>
    </xf>
    <xf numFmtId="0" fontId="24" fillId="0" borderId="41" xfId="0" applyFont="1" applyBorder="1" applyAlignment="1">
      <alignment horizontal="left" vertical="center" wrapText="1"/>
    </xf>
    <xf numFmtId="0" fontId="24" fillId="0" borderId="32" xfId="0" applyFont="1" applyBorder="1" applyAlignment="1">
      <alignment horizontal="left" vertical="center" wrapText="1"/>
    </xf>
    <xf numFmtId="0" fontId="24" fillId="0" borderId="33" xfId="0" applyFont="1" applyBorder="1" applyAlignment="1">
      <alignment horizontal="lef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8" xfId="0" applyFont="1" applyBorder="1" applyAlignment="1">
      <alignment horizontal="left" vertical="center" wrapText="1"/>
    </xf>
    <xf numFmtId="0" fontId="22" fillId="0" borderId="17" xfId="0" applyFont="1" applyBorder="1" applyAlignment="1">
      <alignment horizontal="center" vertical="top" wrapText="1"/>
    </xf>
    <xf numFmtId="0" fontId="22" fillId="0" borderId="18" xfId="0" applyFont="1" applyBorder="1" applyAlignment="1">
      <alignment horizontal="center" vertical="top" wrapText="1"/>
    </xf>
    <xf numFmtId="0" fontId="22" fillId="0" borderId="46" xfId="0" applyFont="1" applyBorder="1" applyAlignment="1">
      <alignment horizontal="center" vertical="top" wrapText="1"/>
    </xf>
    <xf numFmtId="0" fontId="22" fillId="0" borderId="17" xfId="0" applyFont="1" applyBorder="1" applyAlignment="1">
      <alignment horizontal="left" vertical="center" wrapText="1"/>
    </xf>
    <xf numFmtId="0" fontId="22" fillId="0" borderId="18" xfId="0" applyFont="1" applyBorder="1" applyAlignment="1">
      <alignment horizontal="left" vertical="center" wrapText="1"/>
    </xf>
    <xf numFmtId="0" fontId="22" fillId="0" borderId="46" xfId="0" applyFont="1" applyBorder="1" applyAlignment="1">
      <alignment horizontal="left" vertical="center" wrapText="1"/>
    </xf>
    <xf numFmtId="0" fontId="23" fillId="0" borderId="2" xfId="0" applyFont="1" applyBorder="1" applyAlignment="1">
      <alignment horizontal="center" vertical="top" wrapText="1"/>
    </xf>
    <xf numFmtId="0" fontId="23" fillId="0" borderId="3" xfId="0" applyFont="1" applyBorder="1" applyAlignment="1">
      <alignment horizontal="center" vertical="top" wrapText="1"/>
    </xf>
    <xf numFmtId="0" fontId="23" fillId="0" borderId="4" xfId="0" applyFont="1" applyBorder="1" applyAlignment="1">
      <alignment horizontal="center" vertical="top" wrapText="1"/>
    </xf>
    <xf numFmtId="0" fontId="11" fillId="0" borderId="20" xfId="0" applyFont="1" applyBorder="1" applyAlignment="1">
      <alignment horizontal="left" vertical="center" wrapText="1"/>
    </xf>
    <xf numFmtId="0" fontId="11" fillId="0" borderId="21" xfId="0" applyFont="1" applyBorder="1" applyAlignment="1">
      <alignment horizontal="left" vertical="center" wrapText="1"/>
    </xf>
    <xf numFmtId="0" fontId="11" fillId="0" borderId="23" xfId="0" applyFont="1" applyBorder="1" applyAlignment="1">
      <alignment horizontal="left" vertical="center" wrapText="1"/>
    </xf>
    <xf numFmtId="0" fontId="22" fillId="3" borderId="38" xfId="0" applyFont="1" applyFill="1" applyBorder="1" applyAlignment="1">
      <alignment horizontal="center" vertical="top"/>
    </xf>
    <xf numFmtId="0" fontId="22" fillId="3" borderId="15" xfId="0" applyFont="1" applyFill="1" applyBorder="1" applyAlignment="1">
      <alignment horizontal="center" vertical="top"/>
    </xf>
    <xf numFmtId="0" fontId="22" fillId="3" borderId="16" xfId="0" applyFont="1" applyFill="1" applyBorder="1" applyAlignment="1">
      <alignment horizontal="center" vertical="top"/>
    </xf>
    <xf numFmtId="0" fontId="22" fillId="2" borderId="44" xfId="0" applyFont="1" applyFill="1" applyBorder="1" applyAlignment="1">
      <alignment horizontal="center" vertical="center" shrinkToFit="1"/>
    </xf>
    <xf numFmtId="0" fontId="22" fillId="2" borderId="43" xfId="0" applyFont="1" applyFill="1" applyBorder="1" applyAlignment="1">
      <alignment horizontal="center" vertical="center" shrinkToFit="1"/>
    </xf>
    <xf numFmtId="0" fontId="22" fillId="2" borderId="48" xfId="0" applyFont="1" applyFill="1" applyBorder="1" applyAlignment="1">
      <alignment horizontal="center" vertical="center" shrinkToFit="1"/>
    </xf>
    <xf numFmtId="0" fontId="10" fillId="2" borderId="44" xfId="0" applyFont="1" applyFill="1" applyBorder="1" applyAlignment="1">
      <alignment horizontal="center" vertical="center" shrinkToFit="1"/>
    </xf>
    <xf numFmtId="0" fontId="10" fillId="2" borderId="43" xfId="0" applyFont="1" applyFill="1" applyBorder="1" applyAlignment="1">
      <alignment horizontal="center" vertical="center" shrinkToFit="1"/>
    </xf>
    <xf numFmtId="0" fontId="10" fillId="2" borderId="45" xfId="0" applyFont="1" applyFill="1" applyBorder="1" applyAlignment="1">
      <alignment horizontal="center" vertical="center" shrinkToFit="1"/>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8" xfId="0" applyFont="1" applyBorder="1" applyAlignment="1">
      <alignment horizontal="left" vertical="center"/>
    </xf>
    <xf numFmtId="0" fontId="10" fillId="0" borderId="13" xfId="0" applyFont="1" applyBorder="1" applyAlignment="1">
      <alignment horizontal="left" vertical="center"/>
    </xf>
    <xf numFmtId="0" fontId="10" fillId="0" borderId="14" xfId="0" applyFont="1" applyBorder="1" applyAlignment="1">
      <alignment horizontal="left" vertical="center"/>
    </xf>
    <xf numFmtId="0" fontId="10" fillId="0" borderId="13" xfId="0" applyFont="1" applyBorder="1" applyAlignment="1">
      <alignment horizontal="left" vertical="center" shrinkToFit="1"/>
    </xf>
    <xf numFmtId="0" fontId="10" fillId="0" borderId="15" xfId="0" applyFont="1" applyBorder="1" applyAlignment="1">
      <alignment horizontal="left" vertical="center" shrinkToFit="1"/>
    </xf>
    <xf numFmtId="0" fontId="10" fillId="0" borderId="16" xfId="0" applyFont="1" applyBorder="1" applyAlignment="1">
      <alignment horizontal="left" vertical="center" shrinkToFit="1"/>
    </xf>
    <xf numFmtId="0" fontId="10" fillId="0" borderId="2" xfId="0" applyFont="1" applyBorder="1" applyAlignment="1">
      <alignment horizontal="left" vertical="center" shrinkToFit="1"/>
    </xf>
    <xf numFmtId="0" fontId="10" fillId="0" borderId="3" xfId="0" applyFont="1" applyBorder="1" applyAlignment="1">
      <alignment horizontal="left" vertical="center" shrinkToFit="1"/>
    </xf>
    <xf numFmtId="0" fontId="10" fillId="0" borderId="8" xfId="0" applyFont="1" applyBorder="1" applyAlignment="1">
      <alignment horizontal="left" vertical="center" shrinkToFit="1"/>
    </xf>
    <xf numFmtId="0" fontId="10" fillId="0" borderId="6" xfId="0" applyFont="1" applyBorder="1" applyAlignment="1">
      <alignment horizontal="center" vertical="center"/>
    </xf>
    <xf numFmtId="0" fontId="22" fillId="3" borderId="20" xfId="0" applyFont="1" applyFill="1" applyBorder="1" applyAlignment="1">
      <alignment horizontal="center" vertical="center"/>
    </xf>
    <xf numFmtId="0" fontId="22" fillId="3" borderId="22" xfId="0" applyFont="1" applyFill="1" applyBorder="1" applyAlignment="1">
      <alignment horizontal="center" vertical="center"/>
    </xf>
    <xf numFmtId="0" fontId="22" fillId="3" borderId="2" xfId="0" applyFont="1" applyFill="1" applyBorder="1" applyAlignment="1">
      <alignment horizontal="center" vertical="center" wrapText="1"/>
    </xf>
    <xf numFmtId="0" fontId="22" fillId="3" borderId="4" xfId="0" applyFont="1" applyFill="1" applyBorder="1" applyAlignment="1">
      <alignment horizontal="center" vertical="center" wrapText="1"/>
    </xf>
    <xf numFmtId="0" fontId="11" fillId="0" borderId="2" xfId="0" applyFont="1" applyBorder="1" applyAlignment="1">
      <alignment horizontal="left" vertical="center" wrapText="1" shrinkToFit="1"/>
    </xf>
    <xf numFmtId="0" fontId="11" fillId="0" borderId="3" xfId="0" applyFont="1" applyBorder="1" applyAlignment="1">
      <alignment horizontal="left" vertical="center" wrapText="1" shrinkToFit="1"/>
    </xf>
    <xf numFmtId="0" fontId="11" fillId="0" borderId="8" xfId="0" applyFont="1" applyBorder="1" applyAlignment="1">
      <alignment horizontal="left" vertical="center" wrapText="1" shrinkToFit="1"/>
    </xf>
    <xf numFmtId="5" fontId="10" fillId="0" borderId="20" xfId="0" applyNumberFormat="1" applyFont="1" applyBorder="1" applyAlignment="1">
      <alignment horizontal="center" vertical="center"/>
    </xf>
    <xf numFmtId="5" fontId="10" fillId="0" borderId="21" xfId="0" applyNumberFormat="1" applyFont="1" applyBorder="1" applyAlignment="1">
      <alignment horizontal="center" vertical="center"/>
    </xf>
    <xf numFmtId="5" fontId="10" fillId="0" borderId="22" xfId="0" applyNumberFormat="1" applyFont="1" applyBorder="1" applyAlignment="1">
      <alignment horizontal="center" vertical="center"/>
    </xf>
    <xf numFmtId="5" fontId="10" fillId="0" borderId="23" xfId="0" applyNumberFormat="1" applyFont="1" applyBorder="1" applyAlignment="1">
      <alignment horizontal="center" vertical="center"/>
    </xf>
    <xf numFmtId="0" fontId="22" fillId="3" borderId="2" xfId="0" applyFont="1" applyFill="1" applyBorder="1" applyAlignment="1">
      <alignment horizontal="center" vertical="center"/>
    </xf>
    <xf numFmtId="0" fontId="22" fillId="3" borderId="4" xfId="0" applyFont="1" applyFill="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22" fillId="0" borderId="11" xfId="0" applyFont="1" applyBorder="1" applyAlignment="1">
      <alignment horizontal="center" vertical="center"/>
    </xf>
    <xf numFmtId="0" fontId="24" fillId="0" borderId="39" xfId="0" applyFont="1" applyBorder="1" applyAlignment="1">
      <alignment horizontal="left" vertical="center" wrapText="1"/>
    </xf>
    <xf numFmtId="0" fontId="24" fillId="0" borderId="11" xfId="0" applyFont="1" applyBorder="1" applyAlignment="1">
      <alignment horizontal="left" vertical="center" wrapText="1"/>
    </xf>
    <xf numFmtId="0" fontId="24" fillId="0" borderId="12" xfId="0" applyFont="1" applyBorder="1" applyAlignment="1">
      <alignment horizontal="left" vertical="center" wrapText="1"/>
    </xf>
  </cellXfs>
  <cellStyles count="5">
    <cellStyle name="Hyperlink" xfId="2" xr:uid="{ECF42B7E-268F-42EF-8BB4-3FB49CC08C95}"/>
    <cellStyle name="Normal" xfId="1" xr:uid="{5FCB889F-5B2A-4D27-BA2E-58001A010C2E}"/>
    <cellStyle name="ハイパーリンク" xfId="4" builtinId="8"/>
    <cellStyle name="通貨" xfId="3" builtinId="7"/>
    <cellStyle name="標準" xfId="0" builtinId="0"/>
  </cellStyles>
  <dxfs count="0"/>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572583</xdr:colOff>
      <xdr:row>2</xdr:row>
      <xdr:rowOff>121227</xdr:rowOff>
    </xdr:from>
    <xdr:to>
      <xdr:col>0</xdr:col>
      <xdr:colOff>1031514</xdr:colOff>
      <xdr:row>3</xdr:row>
      <xdr:rowOff>372341</xdr:rowOff>
    </xdr:to>
    <xdr:sp macro="" textlink="">
      <xdr:nvSpPr>
        <xdr:cNvPr id="3" name="矢印: 上 2">
          <a:extLst>
            <a:ext uri="{FF2B5EF4-FFF2-40B4-BE49-F238E27FC236}">
              <a16:creationId xmlns:a16="http://schemas.microsoft.com/office/drawing/2014/main" id="{D930F9F4-7F9C-98B5-40AA-6F7A0C568056}"/>
            </a:ext>
          </a:extLst>
        </xdr:cNvPr>
        <xdr:cNvSpPr/>
      </xdr:nvSpPr>
      <xdr:spPr>
        <a:xfrm>
          <a:off x="572583" y="787977"/>
          <a:ext cx="458931" cy="774989"/>
        </a:xfrm>
        <a:prstGeom prst="upArrow">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83346</xdr:colOff>
      <xdr:row>28</xdr:row>
      <xdr:rowOff>71440</xdr:rowOff>
    </xdr:from>
    <xdr:to>
      <xdr:col>4</xdr:col>
      <xdr:colOff>59533</xdr:colOff>
      <xdr:row>28</xdr:row>
      <xdr:rowOff>1479048</xdr:rowOff>
    </xdr:to>
    <xdr:pic>
      <xdr:nvPicPr>
        <xdr:cNvPr id="2" name="図 1">
          <a:extLst>
            <a:ext uri="{FF2B5EF4-FFF2-40B4-BE49-F238E27FC236}">
              <a16:creationId xmlns:a16="http://schemas.microsoft.com/office/drawing/2014/main" id="{3AFD8AD7-4A2D-FBE6-7E89-5E584C6C1F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7346" y="10167940"/>
          <a:ext cx="1418544" cy="14076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FF8BA-4BC8-495D-A3E8-B73AFBC84150}">
  <sheetPr>
    <tabColor rgb="FFFFFF00"/>
  </sheetPr>
  <dimension ref="A1:AB54"/>
  <sheetViews>
    <sheetView tabSelected="1" zoomScale="90" zoomScaleNormal="90" zoomScaleSheetLayoutView="90" workbookViewId="0">
      <pane xSplit="3" ySplit="2" topLeftCell="D3" activePane="bottomRight" state="frozen"/>
      <selection pane="topRight" activeCell="C1" sqref="C1"/>
      <selection pane="bottomLeft" activeCell="A2" sqref="A2"/>
      <selection pane="bottomRight" activeCell="A3" sqref="A3"/>
    </sheetView>
  </sheetViews>
  <sheetFormatPr defaultColWidth="9.140625" defaultRowHeight="12" x14ac:dyDescent="0.15"/>
  <cols>
    <col min="1" max="1" width="24.28515625" style="1" customWidth="1"/>
    <col min="2" max="2" width="5.42578125" style="77" customWidth="1"/>
    <col min="3" max="3" width="35.42578125" style="1" customWidth="1"/>
    <col min="4" max="4" width="9.140625" style="1"/>
    <col min="5" max="5" width="12.85546875" style="1" customWidth="1"/>
    <col min="6" max="6" width="6.7109375" style="1" customWidth="1"/>
    <col min="7" max="7" width="5.7109375" style="1" customWidth="1"/>
    <col min="8" max="8" width="55.42578125" style="1" customWidth="1"/>
    <col min="9" max="10" width="9.140625" style="1"/>
    <col min="11" max="12" width="5.85546875" style="1" customWidth="1"/>
    <col min="13" max="13" width="8.5703125" style="1" customWidth="1"/>
    <col min="14" max="14" width="6.7109375" style="1" customWidth="1"/>
    <col min="15" max="15" width="5.85546875" style="1" customWidth="1"/>
    <col min="16" max="16" width="8" style="8" customWidth="1"/>
    <col min="17" max="17" width="5.5703125" style="1" customWidth="1"/>
    <col min="18" max="18" width="9.140625" style="1" customWidth="1"/>
    <col min="19" max="20" width="13.28515625" style="1" customWidth="1"/>
    <col min="21" max="21" width="43.5703125" style="1" customWidth="1"/>
    <col min="22" max="22" width="44.28515625" style="1" customWidth="1"/>
    <col min="23" max="23" width="32.85546875" style="1" customWidth="1"/>
    <col min="24" max="24" width="14.5703125" style="1" customWidth="1"/>
    <col min="25" max="25" width="16" style="1" customWidth="1"/>
    <col min="26" max="26" width="114.85546875" style="1" customWidth="1"/>
    <col min="27" max="27" width="44.85546875" style="1" customWidth="1"/>
    <col min="28" max="28" width="15.28515625" style="1" bestFit="1" customWidth="1"/>
    <col min="29" max="16384" width="9.140625" style="1"/>
  </cols>
  <sheetData>
    <row r="1" spans="1:28" s="10" customFormat="1" ht="11.25" customHeight="1" x14ac:dyDescent="0.15">
      <c r="A1" s="102">
        <v>1</v>
      </c>
      <c r="B1" s="68">
        <v>1</v>
      </c>
      <c r="C1" s="42">
        <v>2</v>
      </c>
      <c r="D1" s="43">
        <v>3</v>
      </c>
      <c r="E1" s="42">
        <v>4</v>
      </c>
      <c r="F1" s="43">
        <v>5</v>
      </c>
      <c r="G1" s="42">
        <v>6</v>
      </c>
      <c r="H1" s="43">
        <v>7</v>
      </c>
      <c r="I1" s="42">
        <v>8</v>
      </c>
      <c r="J1" s="43">
        <v>9</v>
      </c>
      <c r="K1" s="42">
        <v>10</v>
      </c>
      <c r="L1" s="43">
        <v>11</v>
      </c>
      <c r="M1" s="42">
        <v>12</v>
      </c>
      <c r="N1" s="43">
        <v>13</v>
      </c>
      <c r="O1" s="42">
        <v>14</v>
      </c>
      <c r="P1" s="43">
        <v>15</v>
      </c>
      <c r="Q1" s="42">
        <v>16</v>
      </c>
      <c r="R1" s="43">
        <v>17</v>
      </c>
      <c r="S1" s="42">
        <v>18</v>
      </c>
      <c r="T1" s="43">
        <v>19</v>
      </c>
      <c r="U1" s="42">
        <v>20</v>
      </c>
      <c r="V1" s="42">
        <v>21</v>
      </c>
      <c r="W1" s="43">
        <v>22</v>
      </c>
      <c r="X1" s="42">
        <v>23</v>
      </c>
      <c r="Y1" s="43">
        <v>24</v>
      </c>
      <c r="Z1" s="47">
        <v>25</v>
      </c>
      <c r="AA1" s="45">
        <v>26</v>
      </c>
      <c r="AB1" s="96">
        <v>27</v>
      </c>
    </row>
    <row r="2" spans="1:28" s="67" customFormat="1" ht="36" customHeight="1" thickBot="1" x14ac:dyDescent="0.2">
      <c r="A2" s="103"/>
      <c r="B2" s="74" t="s">
        <v>64</v>
      </c>
      <c r="C2" s="71" t="s">
        <v>0</v>
      </c>
      <c r="D2" s="71" t="s">
        <v>299</v>
      </c>
      <c r="E2" s="71" t="s">
        <v>310</v>
      </c>
      <c r="F2" s="71" t="s">
        <v>486</v>
      </c>
      <c r="G2" s="100" t="s">
        <v>309</v>
      </c>
      <c r="H2" s="71" t="s">
        <v>487</v>
      </c>
      <c r="I2" s="71" t="s">
        <v>68</v>
      </c>
      <c r="J2" s="71" t="s">
        <v>69</v>
      </c>
      <c r="K2" s="71" t="s">
        <v>78</v>
      </c>
      <c r="L2" s="71" t="s">
        <v>271</v>
      </c>
      <c r="M2" s="71" t="s">
        <v>262</v>
      </c>
      <c r="N2" s="71" t="s">
        <v>311</v>
      </c>
      <c r="O2" s="71" t="s">
        <v>79</v>
      </c>
      <c r="P2" s="99" t="s">
        <v>519</v>
      </c>
      <c r="Q2" s="100" t="s">
        <v>76</v>
      </c>
      <c r="R2" s="71" t="s">
        <v>85</v>
      </c>
      <c r="S2" s="71" t="s">
        <v>86</v>
      </c>
      <c r="T2" s="71" t="s">
        <v>243</v>
      </c>
      <c r="U2" s="72" t="s">
        <v>244</v>
      </c>
      <c r="V2" s="72" t="s">
        <v>287</v>
      </c>
      <c r="W2" s="72" t="s">
        <v>339</v>
      </c>
      <c r="X2" s="71" t="s">
        <v>197</v>
      </c>
      <c r="Y2" s="71" t="s">
        <v>198</v>
      </c>
      <c r="Z2" s="71" t="s">
        <v>481</v>
      </c>
      <c r="AA2" s="72" t="s">
        <v>494</v>
      </c>
      <c r="AB2" s="73" t="s">
        <v>482</v>
      </c>
    </row>
    <row r="3" spans="1:28" ht="41.25" customHeight="1" x14ac:dyDescent="0.15">
      <c r="A3" s="41"/>
      <c r="B3" s="75">
        <v>1</v>
      </c>
      <c r="C3" s="48" t="s">
        <v>470</v>
      </c>
      <c r="D3" s="48" t="s">
        <v>240</v>
      </c>
      <c r="E3" s="48" t="s">
        <v>21</v>
      </c>
      <c r="F3" s="49">
        <v>50</v>
      </c>
      <c r="G3" s="49">
        <v>7</v>
      </c>
      <c r="H3" s="48" t="s">
        <v>415</v>
      </c>
      <c r="I3" s="6">
        <v>2000</v>
      </c>
      <c r="J3" s="6"/>
      <c r="K3" s="49" t="s">
        <v>110</v>
      </c>
      <c r="L3" s="49" t="s">
        <v>119</v>
      </c>
      <c r="M3" s="49" t="s">
        <v>241</v>
      </c>
      <c r="N3" s="49" t="s">
        <v>242</v>
      </c>
      <c r="O3" s="49" t="s">
        <v>120</v>
      </c>
      <c r="P3" s="50" t="s">
        <v>273</v>
      </c>
      <c r="Q3" s="49" t="s">
        <v>112</v>
      </c>
      <c r="R3" s="49" t="s">
        <v>89</v>
      </c>
      <c r="S3" s="49" t="s">
        <v>166</v>
      </c>
      <c r="T3" s="49" t="s">
        <v>246</v>
      </c>
      <c r="U3" s="49" t="s">
        <v>257</v>
      </c>
      <c r="V3" s="49" t="s">
        <v>296</v>
      </c>
      <c r="W3" s="49" t="s">
        <v>497</v>
      </c>
      <c r="X3" s="48" t="s">
        <v>387</v>
      </c>
      <c r="Y3" s="11" t="s">
        <v>200</v>
      </c>
      <c r="Z3" s="81" t="s">
        <v>386</v>
      </c>
      <c r="AA3" s="54"/>
      <c r="AB3" s="79" t="s">
        <v>507</v>
      </c>
    </row>
    <row r="4" spans="1:28" ht="41.25" customHeight="1" x14ac:dyDescent="0.15">
      <c r="A4" s="41"/>
      <c r="B4" s="75">
        <v>2</v>
      </c>
      <c r="C4" s="48" t="s">
        <v>173</v>
      </c>
      <c r="D4" s="48" t="s">
        <v>240</v>
      </c>
      <c r="E4" s="48" t="s">
        <v>43</v>
      </c>
      <c r="F4" s="49">
        <v>15</v>
      </c>
      <c r="G4" s="49">
        <v>10</v>
      </c>
      <c r="H4" s="48" t="s">
        <v>368</v>
      </c>
      <c r="I4" s="6"/>
      <c r="J4" s="6">
        <v>30000</v>
      </c>
      <c r="K4" s="49" t="s">
        <v>102</v>
      </c>
      <c r="L4" s="49" t="s">
        <v>89</v>
      </c>
      <c r="M4" s="49" t="s">
        <v>241</v>
      </c>
      <c r="N4" s="49" t="s">
        <v>242</v>
      </c>
      <c r="O4" s="49" t="s">
        <v>188</v>
      </c>
      <c r="P4" s="50" t="s">
        <v>369</v>
      </c>
      <c r="Q4" s="49" t="s">
        <v>101</v>
      </c>
      <c r="R4" s="49" t="s">
        <v>99</v>
      </c>
      <c r="S4" s="49" t="s">
        <v>192</v>
      </c>
      <c r="T4" s="49" t="s">
        <v>253</v>
      </c>
      <c r="U4" s="49" t="s">
        <v>268</v>
      </c>
      <c r="V4" s="49" t="s">
        <v>359</v>
      </c>
      <c r="W4" s="49" t="s">
        <v>498</v>
      </c>
      <c r="X4" s="48" t="s">
        <v>216</v>
      </c>
      <c r="Y4" s="51" t="s">
        <v>217</v>
      </c>
      <c r="Z4" s="82" t="s">
        <v>371</v>
      </c>
      <c r="AA4" s="54" t="s">
        <v>435</v>
      </c>
      <c r="AB4" s="79" t="s">
        <v>507</v>
      </c>
    </row>
    <row r="5" spans="1:28" ht="41.25" customHeight="1" x14ac:dyDescent="0.15">
      <c r="A5" s="70" t="s">
        <v>483</v>
      </c>
      <c r="B5" s="75">
        <v>3</v>
      </c>
      <c r="C5" s="48" t="s">
        <v>13</v>
      </c>
      <c r="D5" s="48" t="s">
        <v>240</v>
      </c>
      <c r="E5" s="48" t="s">
        <v>43</v>
      </c>
      <c r="F5" s="49">
        <v>80</v>
      </c>
      <c r="G5" s="49">
        <v>12</v>
      </c>
      <c r="H5" s="48" t="s">
        <v>44</v>
      </c>
      <c r="I5" s="6"/>
      <c r="J5" s="6">
        <v>3000</v>
      </c>
      <c r="K5" s="49" t="s">
        <v>102</v>
      </c>
      <c r="L5" s="49" t="s">
        <v>89</v>
      </c>
      <c r="M5" s="49" t="s">
        <v>241</v>
      </c>
      <c r="N5" s="49" t="s">
        <v>242</v>
      </c>
      <c r="O5" s="49" t="s">
        <v>100</v>
      </c>
      <c r="P5" s="50" t="s">
        <v>104</v>
      </c>
      <c r="Q5" s="49" t="s">
        <v>101</v>
      </c>
      <c r="R5" s="49" t="s">
        <v>89</v>
      </c>
      <c r="S5" s="49" t="s">
        <v>179</v>
      </c>
      <c r="T5" s="49" t="s">
        <v>255</v>
      </c>
      <c r="U5" s="49" t="s">
        <v>259</v>
      </c>
      <c r="V5" s="49"/>
      <c r="W5" s="49" t="s">
        <v>497</v>
      </c>
      <c r="X5" s="48" t="s">
        <v>218</v>
      </c>
      <c r="Y5" s="51" t="s">
        <v>219</v>
      </c>
      <c r="Z5" s="82" t="s">
        <v>531</v>
      </c>
      <c r="AA5" s="54" t="s">
        <v>436</v>
      </c>
      <c r="AB5" s="79" t="s">
        <v>507</v>
      </c>
    </row>
    <row r="6" spans="1:28" ht="41.25" customHeight="1" x14ac:dyDescent="0.15">
      <c r="A6" s="69" t="s">
        <v>488</v>
      </c>
      <c r="B6" s="75">
        <v>4</v>
      </c>
      <c r="C6" s="52" t="s">
        <v>416</v>
      </c>
      <c r="D6" s="48" t="s">
        <v>240</v>
      </c>
      <c r="E6" s="52" t="s">
        <v>19</v>
      </c>
      <c r="F6" s="53">
        <v>20</v>
      </c>
      <c r="G6" s="53">
        <v>3</v>
      </c>
      <c r="H6" s="52" t="s">
        <v>20</v>
      </c>
      <c r="I6" s="5">
        <v>2000</v>
      </c>
      <c r="J6" s="5"/>
      <c r="K6" s="49" t="s">
        <v>157</v>
      </c>
      <c r="L6" s="49" t="s">
        <v>417</v>
      </c>
      <c r="M6" s="49" t="s">
        <v>241</v>
      </c>
      <c r="N6" s="49" t="s">
        <v>242</v>
      </c>
      <c r="O6" s="49" t="s">
        <v>164</v>
      </c>
      <c r="P6" s="50" t="s">
        <v>273</v>
      </c>
      <c r="Q6" s="49" t="s">
        <v>159</v>
      </c>
      <c r="R6" s="49" t="s">
        <v>89</v>
      </c>
      <c r="S6" s="49" t="s">
        <v>167</v>
      </c>
      <c r="T6" s="49" t="s">
        <v>245</v>
      </c>
      <c r="U6" s="49" t="s">
        <v>260</v>
      </c>
      <c r="V6" s="49" t="s">
        <v>388</v>
      </c>
      <c r="W6" s="49" t="s">
        <v>501</v>
      </c>
      <c r="X6" s="52" t="s">
        <v>389</v>
      </c>
      <c r="Y6" s="11" t="s">
        <v>199</v>
      </c>
      <c r="Z6" s="81" t="s">
        <v>418</v>
      </c>
      <c r="AA6" s="83" t="s">
        <v>390</v>
      </c>
      <c r="AB6" s="79" t="s">
        <v>507</v>
      </c>
    </row>
    <row r="7" spans="1:28" ht="41.25" customHeight="1" x14ac:dyDescent="0.15">
      <c r="A7" s="69" t="s">
        <v>489</v>
      </c>
      <c r="B7" s="75">
        <v>5</v>
      </c>
      <c r="C7" s="48" t="s">
        <v>414</v>
      </c>
      <c r="D7" s="48" t="s">
        <v>240</v>
      </c>
      <c r="E7" s="48" t="s">
        <v>72</v>
      </c>
      <c r="F7" s="49">
        <v>5</v>
      </c>
      <c r="G7" s="49">
        <v>10</v>
      </c>
      <c r="H7" s="48" t="s">
        <v>368</v>
      </c>
      <c r="I7" s="6"/>
      <c r="J7" s="6">
        <v>30000</v>
      </c>
      <c r="K7" s="49" t="s">
        <v>102</v>
      </c>
      <c r="L7" s="49" t="s">
        <v>89</v>
      </c>
      <c r="M7" s="49" t="s">
        <v>241</v>
      </c>
      <c r="N7" s="49" t="s">
        <v>242</v>
      </c>
      <c r="O7" s="49" t="s">
        <v>189</v>
      </c>
      <c r="P7" s="50" t="s">
        <v>369</v>
      </c>
      <c r="Q7" s="49" t="s">
        <v>101</v>
      </c>
      <c r="R7" s="49" t="s">
        <v>99</v>
      </c>
      <c r="S7" s="49" t="s">
        <v>191</v>
      </c>
      <c r="T7" s="49" t="s">
        <v>253</v>
      </c>
      <c r="U7" s="49" t="s">
        <v>268</v>
      </c>
      <c r="V7" s="49" t="s">
        <v>359</v>
      </c>
      <c r="W7" s="49" t="s">
        <v>498</v>
      </c>
      <c r="X7" s="48" t="s">
        <v>216</v>
      </c>
      <c r="Y7" s="51" t="s">
        <v>217</v>
      </c>
      <c r="Z7" s="82" t="s">
        <v>370</v>
      </c>
      <c r="AA7" s="54" t="s">
        <v>435</v>
      </c>
      <c r="AB7" s="79" t="s">
        <v>507</v>
      </c>
    </row>
    <row r="8" spans="1:28" ht="41.25" customHeight="1" x14ac:dyDescent="0.15">
      <c r="A8" s="69" t="s">
        <v>491</v>
      </c>
      <c r="B8" s="75">
        <v>6</v>
      </c>
      <c r="C8" s="48" t="s">
        <v>6</v>
      </c>
      <c r="D8" s="48" t="s">
        <v>240</v>
      </c>
      <c r="E8" s="48" t="s">
        <v>30</v>
      </c>
      <c r="F8" s="49">
        <v>30</v>
      </c>
      <c r="G8" s="49">
        <v>2</v>
      </c>
      <c r="H8" s="48" t="s">
        <v>129</v>
      </c>
      <c r="I8" s="6"/>
      <c r="J8" s="6">
        <v>2500</v>
      </c>
      <c r="K8" s="49" t="s">
        <v>124</v>
      </c>
      <c r="L8" s="49" t="s">
        <v>89</v>
      </c>
      <c r="M8" s="49" t="s">
        <v>241</v>
      </c>
      <c r="N8" s="49" t="s">
        <v>242</v>
      </c>
      <c r="O8" s="49" t="s">
        <v>125</v>
      </c>
      <c r="P8" s="50" t="s">
        <v>431</v>
      </c>
      <c r="Q8" s="49" t="s">
        <v>126</v>
      </c>
      <c r="R8" s="49" t="s">
        <v>89</v>
      </c>
      <c r="S8" s="49" t="s">
        <v>168</v>
      </c>
      <c r="T8" s="49" t="s">
        <v>246</v>
      </c>
      <c r="U8" s="49" t="s">
        <v>260</v>
      </c>
      <c r="V8" s="49" t="s">
        <v>295</v>
      </c>
      <c r="W8" s="49" t="s">
        <v>500</v>
      </c>
      <c r="X8" s="48" t="s">
        <v>209</v>
      </c>
      <c r="Y8" s="51" t="s">
        <v>210</v>
      </c>
      <c r="Z8" s="82" t="s">
        <v>396</v>
      </c>
      <c r="AA8" s="54" t="s">
        <v>397</v>
      </c>
      <c r="AB8" s="79" t="s">
        <v>507</v>
      </c>
    </row>
    <row r="9" spans="1:28" ht="41.25" customHeight="1" x14ac:dyDescent="0.15">
      <c r="A9" s="69" t="s">
        <v>496</v>
      </c>
      <c r="B9" s="75">
        <v>7</v>
      </c>
      <c r="C9" s="48" t="s">
        <v>174</v>
      </c>
      <c r="D9" s="48" t="s">
        <v>240</v>
      </c>
      <c r="E9" s="48" t="s">
        <v>73</v>
      </c>
      <c r="F9" s="49">
        <v>15</v>
      </c>
      <c r="G9" s="49">
        <v>3</v>
      </c>
      <c r="H9" s="48" t="s">
        <v>184</v>
      </c>
      <c r="I9" s="6"/>
      <c r="J9" s="6">
        <v>20000</v>
      </c>
      <c r="K9" s="49" t="s">
        <v>102</v>
      </c>
      <c r="L9" s="49" t="s">
        <v>89</v>
      </c>
      <c r="M9" s="49" t="s">
        <v>241</v>
      </c>
      <c r="N9" s="49" t="s">
        <v>242</v>
      </c>
      <c r="O9" s="49" t="s">
        <v>186</v>
      </c>
      <c r="P9" s="50" t="s">
        <v>366</v>
      </c>
      <c r="Q9" s="49" t="s">
        <v>101</v>
      </c>
      <c r="R9" s="49" t="s">
        <v>99</v>
      </c>
      <c r="S9" s="49" t="s">
        <v>193</v>
      </c>
      <c r="T9" s="49" t="s">
        <v>253</v>
      </c>
      <c r="U9" s="49" t="s">
        <v>268</v>
      </c>
      <c r="V9" s="49" t="s">
        <v>359</v>
      </c>
      <c r="W9" s="49" t="s">
        <v>498</v>
      </c>
      <c r="X9" s="48" t="s">
        <v>216</v>
      </c>
      <c r="Y9" s="51" t="s">
        <v>217</v>
      </c>
      <c r="Z9" s="82" t="s">
        <v>367</v>
      </c>
      <c r="AA9" s="54" t="s">
        <v>435</v>
      </c>
      <c r="AB9" s="79" t="s">
        <v>507</v>
      </c>
    </row>
    <row r="10" spans="1:28" ht="41.25" customHeight="1" x14ac:dyDescent="0.15">
      <c r="A10" s="69" t="s">
        <v>493</v>
      </c>
      <c r="B10" s="75">
        <v>8</v>
      </c>
      <c r="C10" s="48" t="s">
        <v>7</v>
      </c>
      <c r="D10" s="48" t="s">
        <v>240</v>
      </c>
      <c r="E10" s="48" t="s">
        <v>31</v>
      </c>
      <c r="F10" s="49">
        <v>10</v>
      </c>
      <c r="G10" s="49">
        <v>1</v>
      </c>
      <c r="H10" s="48" t="s">
        <v>32</v>
      </c>
      <c r="I10" s="6"/>
      <c r="J10" s="6">
        <v>500</v>
      </c>
      <c r="K10" s="49" t="s">
        <v>124</v>
      </c>
      <c r="L10" s="49" t="s">
        <v>89</v>
      </c>
      <c r="M10" s="49" t="s">
        <v>241</v>
      </c>
      <c r="N10" s="49" t="s">
        <v>242</v>
      </c>
      <c r="O10" s="54" t="s">
        <v>523</v>
      </c>
      <c r="P10" s="50" t="s">
        <v>279</v>
      </c>
      <c r="Q10" s="49" t="s">
        <v>126</v>
      </c>
      <c r="R10" s="49" t="s">
        <v>89</v>
      </c>
      <c r="S10" s="49" t="s">
        <v>419</v>
      </c>
      <c r="T10" s="49" t="s">
        <v>327</v>
      </c>
      <c r="U10" s="49" t="s">
        <v>260</v>
      </c>
      <c r="V10" s="54" t="s">
        <v>328</v>
      </c>
      <c r="W10" s="49" t="s">
        <v>499</v>
      </c>
      <c r="X10" s="48" t="s">
        <v>420</v>
      </c>
      <c r="Y10" s="11"/>
      <c r="Z10" s="81" t="s">
        <v>532</v>
      </c>
      <c r="AA10" s="49"/>
      <c r="AB10" s="79" t="s">
        <v>507</v>
      </c>
    </row>
    <row r="11" spans="1:28" ht="41.25" customHeight="1" x14ac:dyDescent="0.15">
      <c r="A11" s="78"/>
      <c r="B11" s="75">
        <v>9</v>
      </c>
      <c r="C11" s="48" t="s">
        <v>170</v>
      </c>
      <c r="D11" s="48" t="s">
        <v>240</v>
      </c>
      <c r="E11" s="48" t="s">
        <v>42</v>
      </c>
      <c r="F11" s="49">
        <v>5</v>
      </c>
      <c r="G11" s="49">
        <v>10</v>
      </c>
      <c r="H11" s="48" t="s">
        <v>368</v>
      </c>
      <c r="I11" s="6"/>
      <c r="J11" s="6">
        <v>30000</v>
      </c>
      <c r="K11" s="49" t="s">
        <v>102</v>
      </c>
      <c r="L11" s="49" t="s">
        <v>89</v>
      </c>
      <c r="M11" s="49" t="s">
        <v>241</v>
      </c>
      <c r="N11" s="49" t="s">
        <v>242</v>
      </c>
      <c r="O11" s="49" t="s">
        <v>189</v>
      </c>
      <c r="P11" s="50" t="s">
        <v>369</v>
      </c>
      <c r="Q11" s="49" t="s">
        <v>101</v>
      </c>
      <c r="R11" s="49" t="s">
        <v>99</v>
      </c>
      <c r="S11" s="49" t="s">
        <v>191</v>
      </c>
      <c r="T11" s="49" t="s">
        <v>253</v>
      </c>
      <c r="U11" s="49" t="s">
        <v>268</v>
      </c>
      <c r="V11" s="49" t="s">
        <v>359</v>
      </c>
      <c r="W11" s="49" t="s">
        <v>498</v>
      </c>
      <c r="X11" s="48" t="s">
        <v>216</v>
      </c>
      <c r="Y11" s="51" t="s">
        <v>217</v>
      </c>
      <c r="Z11" s="82" t="s">
        <v>374</v>
      </c>
      <c r="AA11" s="54" t="s">
        <v>435</v>
      </c>
      <c r="AB11" s="79" t="s">
        <v>507</v>
      </c>
    </row>
    <row r="12" spans="1:28" ht="41.25" customHeight="1" x14ac:dyDescent="0.15">
      <c r="A12" s="16"/>
      <c r="B12" s="75">
        <v>10</v>
      </c>
      <c r="C12" s="48" t="s">
        <v>171</v>
      </c>
      <c r="D12" s="48" t="s">
        <v>240</v>
      </c>
      <c r="E12" s="48" t="s">
        <v>70</v>
      </c>
      <c r="F12" s="49">
        <v>5</v>
      </c>
      <c r="G12" s="49">
        <v>10</v>
      </c>
      <c r="H12" s="48" t="s">
        <v>368</v>
      </c>
      <c r="I12" s="6"/>
      <c r="J12" s="6">
        <v>30000</v>
      </c>
      <c r="K12" s="49" t="s">
        <v>102</v>
      </c>
      <c r="L12" s="49" t="s">
        <v>89</v>
      </c>
      <c r="M12" s="49" t="s">
        <v>241</v>
      </c>
      <c r="N12" s="49" t="s">
        <v>242</v>
      </c>
      <c r="O12" s="49" t="s">
        <v>187</v>
      </c>
      <c r="P12" s="50" t="s">
        <v>369</v>
      </c>
      <c r="Q12" s="49" t="s">
        <v>101</v>
      </c>
      <c r="R12" s="49" t="s">
        <v>99</v>
      </c>
      <c r="S12" s="49" t="s">
        <v>192</v>
      </c>
      <c r="T12" s="49" t="s">
        <v>253</v>
      </c>
      <c r="U12" s="49" t="s">
        <v>268</v>
      </c>
      <c r="V12" s="49" t="s">
        <v>359</v>
      </c>
      <c r="W12" s="49" t="s">
        <v>498</v>
      </c>
      <c r="X12" s="48" t="s">
        <v>216</v>
      </c>
      <c r="Y12" s="51" t="s">
        <v>217</v>
      </c>
      <c r="Z12" s="82" t="s">
        <v>373</v>
      </c>
      <c r="AA12" s="54" t="s">
        <v>435</v>
      </c>
      <c r="AB12" s="79" t="s">
        <v>507</v>
      </c>
    </row>
    <row r="13" spans="1:28" ht="41.25" customHeight="1" x14ac:dyDescent="0.15">
      <c r="A13" s="16"/>
      <c r="B13" s="75">
        <v>11</v>
      </c>
      <c r="C13" s="48" t="s">
        <v>172</v>
      </c>
      <c r="D13" s="48" t="s">
        <v>240</v>
      </c>
      <c r="E13" s="48" t="s">
        <v>71</v>
      </c>
      <c r="F13" s="49">
        <v>5</v>
      </c>
      <c r="G13" s="49">
        <v>10</v>
      </c>
      <c r="H13" s="48" t="s">
        <v>368</v>
      </c>
      <c r="I13" s="6"/>
      <c r="J13" s="6">
        <v>30000</v>
      </c>
      <c r="K13" s="49" t="s">
        <v>102</v>
      </c>
      <c r="L13" s="49" t="s">
        <v>89</v>
      </c>
      <c r="M13" s="49" t="s">
        <v>241</v>
      </c>
      <c r="N13" s="49" t="s">
        <v>242</v>
      </c>
      <c r="O13" s="49" t="s">
        <v>189</v>
      </c>
      <c r="P13" s="50" t="s">
        <v>369</v>
      </c>
      <c r="Q13" s="49" t="s">
        <v>101</v>
      </c>
      <c r="R13" s="49" t="s">
        <v>99</v>
      </c>
      <c r="S13" s="49" t="s">
        <v>192</v>
      </c>
      <c r="T13" s="49" t="s">
        <v>253</v>
      </c>
      <c r="U13" s="49" t="s">
        <v>268</v>
      </c>
      <c r="V13" s="49" t="s">
        <v>359</v>
      </c>
      <c r="W13" s="49" t="s">
        <v>498</v>
      </c>
      <c r="X13" s="48" t="s">
        <v>216</v>
      </c>
      <c r="Y13" s="51" t="s">
        <v>217</v>
      </c>
      <c r="Z13" s="82" t="s">
        <v>372</v>
      </c>
      <c r="AA13" s="54" t="s">
        <v>435</v>
      </c>
      <c r="AB13" s="79" t="s">
        <v>507</v>
      </c>
    </row>
    <row r="14" spans="1:28" ht="41.25" customHeight="1" x14ac:dyDescent="0.15">
      <c r="A14" s="16"/>
      <c r="B14" s="75">
        <v>12</v>
      </c>
      <c r="C14" s="48" t="s">
        <v>394</v>
      </c>
      <c r="D14" s="48" t="s">
        <v>240</v>
      </c>
      <c r="E14" s="48" t="s">
        <v>421</v>
      </c>
      <c r="F14" s="49">
        <v>10</v>
      </c>
      <c r="G14" s="49">
        <v>3</v>
      </c>
      <c r="H14" s="48" t="s">
        <v>471</v>
      </c>
      <c r="I14" s="6">
        <v>2000</v>
      </c>
      <c r="J14" s="6"/>
      <c r="K14" s="49" t="s">
        <v>103</v>
      </c>
      <c r="L14" s="49" t="s">
        <v>89</v>
      </c>
      <c r="M14" s="49" t="s">
        <v>241</v>
      </c>
      <c r="N14" s="49" t="s">
        <v>242</v>
      </c>
      <c r="O14" s="49" t="s">
        <v>90</v>
      </c>
      <c r="P14" s="50" t="s">
        <v>285</v>
      </c>
      <c r="Q14" s="49" t="s">
        <v>91</v>
      </c>
      <c r="R14" s="49" t="s">
        <v>89</v>
      </c>
      <c r="S14" s="49" t="s">
        <v>422</v>
      </c>
      <c r="T14" s="49" t="s">
        <v>249</v>
      </c>
      <c r="U14" s="49" t="s">
        <v>269</v>
      </c>
      <c r="V14" s="49"/>
      <c r="W14" s="49" t="s">
        <v>497</v>
      </c>
      <c r="X14" s="48" t="s">
        <v>220</v>
      </c>
      <c r="Y14" s="51" t="s">
        <v>221</v>
      </c>
      <c r="Z14" s="82" t="s">
        <v>433</v>
      </c>
      <c r="AA14" s="54" t="s">
        <v>437</v>
      </c>
      <c r="AB14" s="79" t="s">
        <v>507</v>
      </c>
    </row>
    <row r="15" spans="1:28" ht="41.25" customHeight="1" x14ac:dyDescent="0.15">
      <c r="A15" s="16"/>
      <c r="B15" s="75">
        <v>13</v>
      </c>
      <c r="C15" s="48" t="s">
        <v>175</v>
      </c>
      <c r="D15" s="48" t="s">
        <v>240</v>
      </c>
      <c r="E15" s="48" t="s">
        <v>74</v>
      </c>
      <c r="F15" s="49">
        <v>15</v>
      </c>
      <c r="G15" s="49">
        <v>2</v>
      </c>
      <c r="H15" s="48" t="s">
        <v>184</v>
      </c>
      <c r="I15" s="6"/>
      <c r="J15" s="6">
        <v>30000</v>
      </c>
      <c r="K15" s="49" t="s">
        <v>102</v>
      </c>
      <c r="L15" s="49" t="s">
        <v>89</v>
      </c>
      <c r="M15" s="49" t="s">
        <v>241</v>
      </c>
      <c r="N15" s="49" t="s">
        <v>242</v>
      </c>
      <c r="O15" s="49" t="s">
        <v>190</v>
      </c>
      <c r="P15" s="50" t="s">
        <v>366</v>
      </c>
      <c r="Q15" s="49" t="s">
        <v>101</v>
      </c>
      <c r="R15" s="49" t="s">
        <v>99</v>
      </c>
      <c r="S15" s="49" t="s">
        <v>191</v>
      </c>
      <c r="T15" s="49" t="s">
        <v>253</v>
      </c>
      <c r="U15" s="49" t="s">
        <v>268</v>
      </c>
      <c r="V15" s="49" t="s">
        <v>359</v>
      </c>
      <c r="W15" s="49" t="s">
        <v>498</v>
      </c>
      <c r="X15" s="48" t="s">
        <v>216</v>
      </c>
      <c r="Y15" s="51" t="s">
        <v>217</v>
      </c>
      <c r="Z15" s="84" t="s">
        <v>533</v>
      </c>
      <c r="AA15" s="54" t="s">
        <v>435</v>
      </c>
      <c r="AB15" s="79" t="s">
        <v>507</v>
      </c>
    </row>
    <row r="16" spans="1:28" ht="41.25" customHeight="1" x14ac:dyDescent="0.15">
      <c r="A16" s="16"/>
      <c r="B16" s="75">
        <v>14</v>
      </c>
      <c r="C16" s="48" t="s">
        <v>15</v>
      </c>
      <c r="D16" s="48" t="s">
        <v>240</v>
      </c>
      <c r="E16" s="48" t="s">
        <v>48</v>
      </c>
      <c r="F16" s="49">
        <v>10</v>
      </c>
      <c r="G16" s="49">
        <v>8</v>
      </c>
      <c r="H16" s="48" t="s">
        <v>160</v>
      </c>
      <c r="I16" s="6"/>
      <c r="J16" s="6">
        <v>2000</v>
      </c>
      <c r="K16" s="49" t="s">
        <v>157</v>
      </c>
      <c r="L16" s="49" t="s">
        <v>180</v>
      </c>
      <c r="M16" s="49" t="s">
        <v>241</v>
      </c>
      <c r="N16" s="49" t="s">
        <v>242</v>
      </c>
      <c r="O16" s="49" t="s">
        <v>81</v>
      </c>
      <c r="P16" s="50" t="s">
        <v>273</v>
      </c>
      <c r="Q16" s="49" t="s">
        <v>159</v>
      </c>
      <c r="R16" s="49" t="s">
        <v>89</v>
      </c>
      <c r="S16" s="49" t="s">
        <v>161</v>
      </c>
      <c r="T16" s="49" t="s">
        <v>250</v>
      </c>
      <c r="U16" s="49" t="s">
        <v>258</v>
      </c>
      <c r="V16" s="49" t="s">
        <v>256</v>
      </c>
      <c r="W16" s="49" t="s">
        <v>497</v>
      </c>
      <c r="X16" s="48"/>
      <c r="Y16" s="55" t="s">
        <v>352</v>
      </c>
      <c r="Z16" s="82" t="s">
        <v>522</v>
      </c>
      <c r="AA16" s="54" t="s">
        <v>353</v>
      </c>
      <c r="AB16" s="79" t="s">
        <v>507</v>
      </c>
    </row>
    <row r="17" spans="1:28" ht="41.25" customHeight="1" x14ac:dyDescent="0.15">
      <c r="A17" s="16"/>
      <c r="B17" s="75">
        <v>15</v>
      </c>
      <c r="C17" s="48" t="s">
        <v>423</v>
      </c>
      <c r="D17" s="48" t="s">
        <v>240</v>
      </c>
      <c r="E17" s="48" t="s">
        <v>52</v>
      </c>
      <c r="F17" s="49">
        <v>5</v>
      </c>
      <c r="G17" s="49" t="s">
        <v>53</v>
      </c>
      <c r="H17" s="48" t="s">
        <v>54</v>
      </c>
      <c r="I17" s="6"/>
      <c r="J17" s="6">
        <v>3000</v>
      </c>
      <c r="K17" s="49" t="s">
        <v>124</v>
      </c>
      <c r="L17" s="49" t="s">
        <v>89</v>
      </c>
      <c r="M17" s="49" t="s">
        <v>241</v>
      </c>
      <c r="N17" s="49" t="s">
        <v>242</v>
      </c>
      <c r="O17" s="49" t="s">
        <v>301</v>
      </c>
      <c r="P17" s="50" t="s">
        <v>128</v>
      </c>
      <c r="Q17" s="49" t="s">
        <v>77</v>
      </c>
      <c r="R17" s="49" t="s">
        <v>89</v>
      </c>
      <c r="S17" s="49" t="s">
        <v>130</v>
      </c>
      <c r="T17" s="49" t="s">
        <v>254</v>
      </c>
      <c r="U17" s="49" t="s">
        <v>260</v>
      </c>
      <c r="V17" s="49" t="s">
        <v>391</v>
      </c>
      <c r="W17" s="49" t="s">
        <v>497</v>
      </c>
      <c r="X17" s="48" t="s">
        <v>392</v>
      </c>
      <c r="Y17" s="51"/>
      <c r="Z17" s="82" t="s">
        <v>393</v>
      </c>
      <c r="AA17" s="54" t="s">
        <v>438</v>
      </c>
      <c r="AB17" s="79" t="s">
        <v>507</v>
      </c>
    </row>
    <row r="18" spans="1:28" ht="41.25" customHeight="1" x14ac:dyDescent="0.15">
      <c r="A18" s="16"/>
      <c r="B18" s="75">
        <v>16</v>
      </c>
      <c r="C18" s="48" t="s">
        <v>468</v>
      </c>
      <c r="D18" s="48" t="s">
        <v>240</v>
      </c>
      <c r="E18" s="48" t="s">
        <v>346</v>
      </c>
      <c r="F18" s="49">
        <v>20</v>
      </c>
      <c r="G18" s="49">
        <v>2</v>
      </c>
      <c r="H18" s="48" t="s">
        <v>477</v>
      </c>
      <c r="I18" s="6">
        <v>6000</v>
      </c>
      <c r="J18" s="6"/>
      <c r="K18" s="49" t="s">
        <v>102</v>
      </c>
      <c r="L18" s="49" t="s">
        <v>89</v>
      </c>
      <c r="M18" s="49" t="s">
        <v>241</v>
      </c>
      <c r="N18" s="49" t="s">
        <v>242</v>
      </c>
      <c r="O18" s="49" t="s">
        <v>301</v>
      </c>
      <c r="P18" s="50" t="s">
        <v>282</v>
      </c>
      <c r="Q18" s="49" t="s">
        <v>101</v>
      </c>
      <c r="R18" s="49" t="s">
        <v>89</v>
      </c>
      <c r="S18" s="49" t="s">
        <v>109</v>
      </c>
      <c r="T18" s="49" t="s">
        <v>249</v>
      </c>
      <c r="U18" s="49" t="s">
        <v>259</v>
      </c>
      <c r="V18" s="49"/>
      <c r="W18" s="49" t="s">
        <v>497</v>
      </c>
      <c r="X18" s="48" t="s">
        <v>233</v>
      </c>
      <c r="Y18" s="11" t="s">
        <v>234</v>
      </c>
      <c r="Z18" s="81" t="s">
        <v>508</v>
      </c>
      <c r="AA18" s="54" t="s">
        <v>347</v>
      </c>
      <c r="AB18" s="79" t="s">
        <v>507</v>
      </c>
    </row>
    <row r="19" spans="1:28" ht="41.25" customHeight="1" x14ac:dyDescent="0.15">
      <c r="A19" s="16"/>
      <c r="B19" s="75">
        <v>17</v>
      </c>
      <c r="C19" s="56" t="s">
        <v>1</v>
      </c>
      <c r="D19" s="56" t="s">
        <v>239</v>
      </c>
      <c r="E19" s="56" t="s">
        <v>22</v>
      </c>
      <c r="F19" s="57">
        <v>10</v>
      </c>
      <c r="G19" s="57">
        <v>5</v>
      </c>
      <c r="H19" s="56" t="s">
        <v>23</v>
      </c>
      <c r="I19" s="7"/>
      <c r="J19" s="7">
        <v>2000</v>
      </c>
      <c r="K19" s="49" t="s">
        <v>96</v>
      </c>
      <c r="L19" s="49" t="s">
        <v>312</v>
      </c>
      <c r="M19" s="49" t="s">
        <v>241</v>
      </c>
      <c r="N19" s="49" t="s">
        <v>242</v>
      </c>
      <c r="O19" s="49" t="s">
        <v>313</v>
      </c>
      <c r="P19" s="50" t="s">
        <v>297</v>
      </c>
      <c r="Q19" s="49" t="s">
        <v>91</v>
      </c>
      <c r="R19" s="49" t="s">
        <v>89</v>
      </c>
      <c r="S19" s="49" t="s">
        <v>97</v>
      </c>
      <c r="T19" s="49" t="s">
        <v>247</v>
      </c>
      <c r="U19" s="49" t="s">
        <v>260</v>
      </c>
      <c r="V19" s="49" t="s">
        <v>288</v>
      </c>
      <c r="W19" s="49" t="s">
        <v>497</v>
      </c>
      <c r="X19" s="48"/>
      <c r="Y19" s="11"/>
      <c r="Z19" s="85" t="s">
        <v>424</v>
      </c>
      <c r="AA19" s="86"/>
      <c r="AB19" s="79" t="s">
        <v>507</v>
      </c>
    </row>
    <row r="20" spans="1:28" ht="41.25" customHeight="1" x14ac:dyDescent="0.15">
      <c r="A20" s="16"/>
      <c r="B20" s="75">
        <v>18</v>
      </c>
      <c r="C20" s="48" t="s">
        <v>4</v>
      </c>
      <c r="D20" s="56" t="s">
        <v>239</v>
      </c>
      <c r="E20" s="48" t="s">
        <v>22</v>
      </c>
      <c r="F20" s="49">
        <v>15</v>
      </c>
      <c r="G20" s="49">
        <v>2</v>
      </c>
      <c r="H20" s="48" t="s">
        <v>25</v>
      </c>
      <c r="I20" s="6">
        <v>200</v>
      </c>
      <c r="J20" s="6"/>
      <c r="K20" s="49" t="s">
        <v>114</v>
      </c>
      <c r="L20" s="49" t="s">
        <v>89</v>
      </c>
      <c r="M20" s="49" t="s">
        <v>241</v>
      </c>
      <c r="N20" s="49" t="s">
        <v>242</v>
      </c>
      <c r="O20" s="49" t="s">
        <v>425</v>
      </c>
      <c r="P20" s="50" t="s">
        <v>275</v>
      </c>
      <c r="Q20" s="49" t="s">
        <v>112</v>
      </c>
      <c r="R20" s="49" t="s">
        <v>89</v>
      </c>
      <c r="S20" s="49" t="s">
        <v>115</v>
      </c>
      <c r="T20" s="49" t="s">
        <v>248</v>
      </c>
      <c r="U20" s="49" t="s">
        <v>259</v>
      </c>
      <c r="V20" s="49"/>
      <c r="W20" s="49" t="s">
        <v>497</v>
      </c>
      <c r="X20" s="48" t="s">
        <v>202</v>
      </c>
      <c r="Y20" s="51" t="s">
        <v>203</v>
      </c>
      <c r="Z20" s="82" t="s">
        <v>384</v>
      </c>
      <c r="AA20" s="54" t="s">
        <v>385</v>
      </c>
      <c r="AB20" s="79" t="s">
        <v>507</v>
      </c>
    </row>
    <row r="21" spans="1:28" ht="41.25" customHeight="1" x14ac:dyDescent="0.15">
      <c r="A21" s="16"/>
      <c r="B21" s="75">
        <v>19</v>
      </c>
      <c r="C21" s="48" t="s">
        <v>177</v>
      </c>
      <c r="D21" s="48" t="s">
        <v>239</v>
      </c>
      <c r="E21" s="48" t="s">
        <v>22</v>
      </c>
      <c r="F21" s="49">
        <v>20</v>
      </c>
      <c r="G21" s="49">
        <v>2</v>
      </c>
      <c r="H21" s="48" t="s">
        <v>530</v>
      </c>
      <c r="I21" s="6"/>
      <c r="J21" s="6">
        <v>30000</v>
      </c>
      <c r="K21" s="49" t="s">
        <v>102</v>
      </c>
      <c r="L21" s="49" t="s">
        <v>89</v>
      </c>
      <c r="M21" s="49" t="s">
        <v>241</v>
      </c>
      <c r="N21" s="49" t="s">
        <v>242</v>
      </c>
      <c r="O21" s="49" t="s">
        <v>190</v>
      </c>
      <c r="P21" s="50" t="s">
        <v>283</v>
      </c>
      <c r="Q21" s="49" t="s">
        <v>101</v>
      </c>
      <c r="R21" s="49" t="s">
        <v>99</v>
      </c>
      <c r="S21" s="49" t="s">
        <v>195</v>
      </c>
      <c r="T21" s="49" t="s">
        <v>253</v>
      </c>
      <c r="U21" s="49" t="s">
        <v>268</v>
      </c>
      <c r="V21" s="49" t="s">
        <v>363</v>
      </c>
      <c r="W21" s="49" t="s">
        <v>498</v>
      </c>
      <c r="X21" s="48" t="s">
        <v>216</v>
      </c>
      <c r="Y21" s="51" t="s">
        <v>217</v>
      </c>
      <c r="Z21" s="82" t="s">
        <v>364</v>
      </c>
      <c r="AA21" s="54" t="s">
        <v>435</v>
      </c>
      <c r="AB21" s="79" t="s">
        <v>507</v>
      </c>
    </row>
    <row r="22" spans="1:28" ht="41.25" customHeight="1" x14ac:dyDescent="0.15">
      <c r="A22" s="16"/>
      <c r="B22" s="75">
        <v>20</v>
      </c>
      <c r="C22" s="48" t="s">
        <v>538</v>
      </c>
      <c r="D22" s="48" t="s">
        <v>239</v>
      </c>
      <c r="E22" s="48" t="s">
        <v>22</v>
      </c>
      <c r="F22" s="49">
        <v>24</v>
      </c>
      <c r="G22" s="49">
        <v>4</v>
      </c>
      <c r="H22" s="48" t="s">
        <v>528</v>
      </c>
      <c r="I22" s="6">
        <v>500</v>
      </c>
      <c r="J22" s="6"/>
      <c r="K22" s="49" t="s">
        <v>92</v>
      </c>
      <c r="L22" s="49" t="s">
        <v>89</v>
      </c>
      <c r="M22" s="49" t="s">
        <v>241</v>
      </c>
      <c r="N22" s="49" t="s">
        <v>242</v>
      </c>
      <c r="O22" s="54" t="s">
        <v>524</v>
      </c>
      <c r="P22" s="50" t="s">
        <v>476</v>
      </c>
      <c r="Q22" s="49" t="s">
        <v>91</v>
      </c>
      <c r="R22" s="49" t="s">
        <v>89</v>
      </c>
      <c r="S22" s="49" t="s">
        <v>93</v>
      </c>
      <c r="T22" s="49" t="s">
        <v>249</v>
      </c>
      <c r="U22" s="49" t="s">
        <v>259</v>
      </c>
      <c r="V22" s="49" t="s">
        <v>292</v>
      </c>
      <c r="W22" s="49" t="s">
        <v>521</v>
      </c>
      <c r="X22" s="48"/>
      <c r="Y22" s="51" t="s">
        <v>232</v>
      </c>
      <c r="Z22" s="82" t="s">
        <v>509</v>
      </c>
      <c r="AA22" s="49" t="s">
        <v>349</v>
      </c>
      <c r="AB22" s="79" t="s">
        <v>512</v>
      </c>
    </row>
    <row r="23" spans="1:28" ht="41.25" customHeight="1" x14ac:dyDescent="0.15">
      <c r="A23" s="16"/>
      <c r="B23" s="75">
        <v>21</v>
      </c>
      <c r="C23" s="58" t="s">
        <v>136</v>
      </c>
      <c r="D23" s="48" t="s">
        <v>239</v>
      </c>
      <c r="E23" s="48" t="s">
        <v>57</v>
      </c>
      <c r="F23" s="49">
        <v>40</v>
      </c>
      <c r="G23" s="49">
        <v>4</v>
      </c>
      <c r="H23" s="48" t="s">
        <v>55</v>
      </c>
      <c r="I23" s="6"/>
      <c r="J23" s="6">
        <v>2000</v>
      </c>
      <c r="K23" s="49" t="s">
        <v>150</v>
      </c>
      <c r="L23" s="49" t="s">
        <v>89</v>
      </c>
      <c r="M23" s="49" t="s">
        <v>241</v>
      </c>
      <c r="N23" s="49" t="s">
        <v>242</v>
      </c>
      <c r="O23" s="49" t="s">
        <v>139</v>
      </c>
      <c r="P23" s="50" t="s">
        <v>277</v>
      </c>
      <c r="Q23" s="49" t="s">
        <v>140</v>
      </c>
      <c r="R23" s="49" t="s">
        <v>89</v>
      </c>
      <c r="S23" s="49" t="s">
        <v>151</v>
      </c>
      <c r="T23" s="49" t="s">
        <v>255</v>
      </c>
      <c r="U23" s="49" t="s">
        <v>260</v>
      </c>
      <c r="V23" s="49" t="s">
        <v>305</v>
      </c>
      <c r="W23" s="49" t="s">
        <v>497</v>
      </c>
      <c r="X23" s="48" t="s">
        <v>231</v>
      </c>
      <c r="Y23" s="51" t="s">
        <v>230</v>
      </c>
      <c r="Z23" s="82" t="s">
        <v>535</v>
      </c>
      <c r="AA23" s="49"/>
      <c r="AB23" s="79" t="s">
        <v>507</v>
      </c>
    </row>
    <row r="24" spans="1:28" ht="41.25" customHeight="1" x14ac:dyDescent="0.15">
      <c r="A24" s="16"/>
      <c r="B24" s="75">
        <v>22</v>
      </c>
      <c r="C24" s="58" t="s">
        <v>135</v>
      </c>
      <c r="D24" s="48" t="s">
        <v>239</v>
      </c>
      <c r="E24" s="48" t="s">
        <v>56</v>
      </c>
      <c r="F24" s="49">
        <v>40</v>
      </c>
      <c r="G24" s="49">
        <v>5</v>
      </c>
      <c r="H24" s="48" t="s">
        <v>55</v>
      </c>
      <c r="I24" s="6"/>
      <c r="J24" s="6">
        <v>2000</v>
      </c>
      <c r="K24" s="49" t="s">
        <v>82</v>
      </c>
      <c r="L24" s="49" t="s">
        <v>89</v>
      </c>
      <c r="M24" s="49" t="s">
        <v>241</v>
      </c>
      <c r="N24" s="49" t="s">
        <v>242</v>
      </c>
      <c r="O24" s="49" t="s">
        <v>139</v>
      </c>
      <c r="P24" s="50" t="s">
        <v>274</v>
      </c>
      <c r="Q24" s="49" t="s">
        <v>140</v>
      </c>
      <c r="R24" s="49" t="s">
        <v>89</v>
      </c>
      <c r="S24" s="49" t="s">
        <v>151</v>
      </c>
      <c r="T24" s="49" t="s">
        <v>255</v>
      </c>
      <c r="U24" s="49" t="s">
        <v>260</v>
      </c>
      <c r="V24" s="49" t="s">
        <v>305</v>
      </c>
      <c r="W24" s="49" t="s">
        <v>497</v>
      </c>
      <c r="X24" s="48" t="s">
        <v>229</v>
      </c>
      <c r="Y24" s="51" t="s">
        <v>230</v>
      </c>
      <c r="Z24" s="82" t="s">
        <v>536</v>
      </c>
      <c r="AA24" s="49"/>
      <c r="AB24" s="79" t="s">
        <v>507</v>
      </c>
    </row>
    <row r="25" spans="1:28" ht="41.25" customHeight="1" x14ac:dyDescent="0.15">
      <c r="A25" s="16"/>
      <c r="B25" s="75">
        <v>23</v>
      </c>
      <c r="C25" s="48" t="s">
        <v>382</v>
      </c>
      <c r="D25" s="48" t="s">
        <v>239</v>
      </c>
      <c r="E25" s="48" t="s">
        <v>26</v>
      </c>
      <c r="F25" s="49">
        <v>30</v>
      </c>
      <c r="G25" s="49">
        <v>12</v>
      </c>
      <c r="H25" s="48" t="s">
        <v>474</v>
      </c>
      <c r="I25" s="6"/>
      <c r="J25" s="6">
        <v>1200</v>
      </c>
      <c r="K25" s="49" t="s">
        <v>138</v>
      </c>
      <c r="L25" s="49" t="s">
        <v>89</v>
      </c>
      <c r="M25" s="49" t="s">
        <v>241</v>
      </c>
      <c r="N25" s="49" t="s">
        <v>242</v>
      </c>
      <c r="O25" s="49" t="s">
        <v>139</v>
      </c>
      <c r="P25" s="50" t="s">
        <v>276</v>
      </c>
      <c r="Q25" s="49" t="s">
        <v>140</v>
      </c>
      <c r="R25" s="49" t="s">
        <v>89</v>
      </c>
      <c r="S25" s="49" t="s">
        <v>383</v>
      </c>
      <c r="T25" s="49" t="s">
        <v>249</v>
      </c>
      <c r="U25" s="49" t="s">
        <v>260</v>
      </c>
      <c r="V25" s="49"/>
      <c r="W25" s="49" t="s">
        <v>463</v>
      </c>
      <c r="X25" s="48" t="s">
        <v>204</v>
      </c>
      <c r="Y25" s="51" t="s">
        <v>205</v>
      </c>
      <c r="Z25" s="82" t="s">
        <v>475</v>
      </c>
      <c r="AA25" s="54" t="s">
        <v>510</v>
      </c>
      <c r="AB25" s="79" t="s">
        <v>514</v>
      </c>
    </row>
    <row r="26" spans="1:28" ht="41.25" customHeight="1" x14ac:dyDescent="0.15">
      <c r="A26" s="16"/>
      <c r="B26" s="75">
        <v>24</v>
      </c>
      <c r="C26" s="48" t="s">
        <v>323</v>
      </c>
      <c r="D26" s="48" t="s">
        <v>239</v>
      </c>
      <c r="E26" s="48" t="s">
        <v>26</v>
      </c>
      <c r="F26" s="49">
        <v>20</v>
      </c>
      <c r="G26" s="49">
        <v>4</v>
      </c>
      <c r="H26" s="48" t="s">
        <v>27</v>
      </c>
      <c r="I26" s="6">
        <v>1000</v>
      </c>
      <c r="J26" s="6"/>
      <c r="K26" s="49" t="s">
        <v>157</v>
      </c>
      <c r="L26" s="49" t="s">
        <v>89</v>
      </c>
      <c r="M26" s="49" t="s">
        <v>241</v>
      </c>
      <c r="N26" s="49" t="s">
        <v>242</v>
      </c>
      <c r="O26" s="49" t="s">
        <v>158</v>
      </c>
      <c r="P26" s="50" t="s">
        <v>324</v>
      </c>
      <c r="Q26" s="49" t="s">
        <v>77</v>
      </c>
      <c r="R26" s="49" t="s">
        <v>89</v>
      </c>
      <c r="S26" s="49" t="s">
        <v>165</v>
      </c>
      <c r="T26" s="49" t="s">
        <v>250</v>
      </c>
      <c r="U26" s="49" t="s">
        <v>259</v>
      </c>
      <c r="V26" s="49" t="s">
        <v>289</v>
      </c>
      <c r="W26" s="49" t="s">
        <v>505</v>
      </c>
      <c r="X26" s="48" t="s">
        <v>325</v>
      </c>
      <c r="Y26" s="51" t="s">
        <v>206</v>
      </c>
      <c r="Z26" s="82" t="s">
        <v>326</v>
      </c>
      <c r="AA26" s="87" t="s">
        <v>439</v>
      </c>
      <c r="AB26" s="79" t="s">
        <v>507</v>
      </c>
    </row>
    <row r="27" spans="1:28" ht="41.25" customHeight="1" x14ac:dyDescent="0.15">
      <c r="A27" s="16"/>
      <c r="B27" s="75">
        <v>25</v>
      </c>
      <c r="C27" s="48" t="s">
        <v>12</v>
      </c>
      <c r="D27" s="48" t="s">
        <v>239</v>
      </c>
      <c r="E27" s="48" t="s">
        <v>26</v>
      </c>
      <c r="F27" s="49" t="s">
        <v>182</v>
      </c>
      <c r="G27" s="49">
        <v>6</v>
      </c>
      <c r="H27" s="48" t="s">
        <v>270</v>
      </c>
      <c r="I27" s="6"/>
      <c r="J27" s="6">
        <v>3000</v>
      </c>
      <c r="K27" s="49" t="s">
        <v>138</v>
      </c>
      <c r="L27" s="49" t="s">
        <v>89</v>
      </c>
      <c r="M27" s="49" t="s">
        <v>241</v>
      </c>
      <c r="N27" s="49" t="s">
        <v>272</v>
      </c>
      <c r="O27" s="54" t="s">
        <v>343</v>
      </c>
      <c r="P27" s="50" t="s">
        <v>344</v>
      </c>
      <c r="Q27" s="49" t="s">
        <v>140</v>
      </c>
      <c r="R27" s="49" t="s">
        <v>89</v>
      </c>
      <c r="S27" s="49" t="s">
        <v>147</v>
      </c>
      <c r="T27" s="49" t="s">
        <v>246</v>
      </c>
      <c r="U27" s="49" t="s">
        <v>260</v>
      </c>
      <c r="V27" s="49" t="s">
        <v>345</v>
      </c>
      <c r="W27" s="49" t="s">
        <v>497</v>
      </c>
      <c r="X27" s="48" t="s">
        <v>427</v>
      </c>
      <c r="Y27" s="55" t="s">
        <v>428</v>
      </c>
      <c r="Z27" s="82" t="s">
        <v>426</v>
      </c>
      <c r="AA27" s="49" t="s">
        <v>440</v>
      </c>
      <c r="AB27" s="79" t="s">
        <v>507</v>
      </c>
    </row>
    <row r="28" spans="1:28" ht="41.25" customHeight="1" x14ac:dyDescent="0.15">
      <c r="A28" s="16"/>
      <c r="B28" s="75">
        <v>26</v>
      </c>
      <c r="C28" s="48" t="s">
        <v>14</v>
      </c>
      <c r="D28" s="48" t="s">
        <v>239</v>
      </c>
      <c r="E28" s="48" t="s">
        <v>26</v>
      </c>
      <c r="F28" s="49">
        <v>30</v>
      </c>
      <c r="G28" s="49">
        <v>4</v>
      </c>
      <c r="H28" s="48" t="s">
        <v>45</v>
      </c>
      <c r="I28" s="6">
        <v>500</v>
      </c>
      <c r="J28" s="6"/>
      <c r="K28" s="49" t="s">
        <v>138</v>
      </c>
      <c r="L28" s="49" t="s">
        <v>89</v>
      </c>
      <c r="M28" s="49" t="s">
        <v>241</v>
      </c>
      <c r="N28" s="49" t="s">
        <v>242</v>
      </c>
      <c r="O28" s="49" t="s">
        <v>148</v>
      </c>
      <c r="P28" s="50" t="s">
        <v>278</v>
      </c>
      <c r="Q28" s="49" t="s">
        <v>140</v>
      </c>
      <c r="R28" s="49" t="s">
        <v>89</v>
      </c>
      <c r="S28" s="49" t="s">
        <v>149</v>
      </c>
      <c r="T28" s="49" t="s">
        <v>246</v>
      </c>
      <c r="U28" s="49" t="s">
        <v>260</v>
      </c>
      <c r="V28" s="49"/>
      <c r="W28" s="49" t="s">
        <v>497</v>
      </c>
      <c r="X28" s="48" t="s">
        <v>222</v>
      </c>
      <c r="Y28" s="59" t="s">
        <v>223</v>
      </c>
      <c r="Z28" s="88" t="s">
        <v>429</v>
      </c>
      <c r="AA28" s="54" t="s">
        <v>357</v>
      </c>
      <c r="AB28" s="79" t="s">
        <v>507</v>
      </c>
    </row>
    <row r="29" spans="1:28" ht="41.25" customHeight="1" x14ac:dyDescent="0.15">
      <c r="A29" s="16"/>
      <c r="B29" s="75">
        <v>27</v>
      </c>
      <c r="C29" s="48" t="s">
        <v>401</v>
      </c>
      <c r="D29" s="48" t="s">
        <v>239</v>
      </c>
      <c r="E29" s="48" t="s">
        <v>26</v>
      </c>
      <c r="F29" s="49">
        <v>20</v>
      </c>
      <c r="G29" s="49">
        <v>13</v>
      </c>
      <c r="H29" s="48" t="s">
        <v>156</v>
      </c>
      <c r="I29" s="6">
        <v>770</v>
      </c>
      <c r="J29" s="6"/>
      <c r="K29" s="49" t="s">
        <v>138</v>
      </c>
      <c r="L29" s="49" t="s">
        <v>89</v>
      </c>
      <c r="M29" s="49" t="s">
        <v>241</v>
      </c>
      <c r="N29" s="49" t="s">
        <v>242</v>
      </c>
      <c r="O29" s="49" t="s">
        <v>153</v>
      </c>
      <c r="P29" s="50" t="s">
        <v>307</v>
      </c>
      <c r="Q29" s="49" t="s">
        <v>140</v>
      </c>
      <c r="R29" s="49" t="s">
        <v>89</v>
      </c>
      <c r="S29" s="49" t="s">
        <v>154</v>
      </c>
      <c r="T29" s="49" t="s">
        <v>249</v>
      </c>
      <c r="U29" s="49" t="s">
        <v>259</v>
      </c>
      <c r="V29" s="49"/>
      <c r="W29" s="49"/>
      <c r="X29" s="48" t="s">
        <v>402</v>
      </c>
      <c r="Y29" s="11" t="s">
        <v>237</v>
      </c>
      <c r="Z29" s="81" t="s">
        <v>478</v>
      </c>
      <c r="AA29" s="54" t="s">
        <v>441</v>
      </c>
      <c r="AB29" s="79" t="s">
        <v>511</v>
      </c>
    </row>
    <row r="30" spans="1:28" ht="41.25" customHeight="1" x14ac:dyDescent="0.15">
      <c r="A30" s="16"/>
      <c r="B30" s="75">
        <v>28</v>
      </c>
      <c r="C30" s="48" t="s">
        <v>11</v>
      </c>
      <c r="D30" s="48" t="s">
        <v>239</v>
      </c>
      <c r="E30" s="48" t="s">
        <v>39</v>
      </c>
      <c r="F30" s="49">
        <v>15</v>
      </c>
      <c r="G30" s="49">
        <v>9</v>
      </c>
      <c r="H30" s="48" t="s">
        <v>169</v>
      </c>
      <c r="I30" s="6">
        <v>500</v>
      </c>
      <c r="J30" s="6"/>
      <c r="K30" s="49" t="s">
        <v>143</v>
      </c>
      <c r="L30" s="49" t="s">
        <v>89</v>
      </c>
      <c r="M30" s="49" t="s">
        <v>241</v>
      </c>
      <c r="N30" s="49" t="s">
        <v>242</v>
      </c>
      <c r="O30" s="49" t="s">
        <v>139</v>
      </c>
      <c r="P30" s="50" t="s">
        <v>282</v>
      </c>
      <c r="Q30" s="49" t="s">
        <v>140</v>
      </c>
      <c r="R30" s="49" t="s">
        <v>141</v>
      </c>
      <c r="S30" s="49" t="s">
        <v>144</v>
      </c>
      <c r="T30" s="49" t="s">
        <v>249</v>
      </c>
      <c r="U30" s="49" t="s">
        <v>259</v>
      </c>
      <c r="V30" s="49"/>
      <c r="W30" s="49" t="s">
        <v>497</v>
      </c>
      <c r="X30" s="48" t="s">
        <v>215</v>
      </c>
      <c r="Y30" s="51"/>
      <c r="Z30" s="82" t="s">
        <v>375</v>
      </c>
      <c r="AA30" s="54" t="s">
        <v>442</v>
      </c>
      <c r="AB30" s="79" t="s">
        <v>507</v>
      </c>
    </row>
    <row r="31" spans="1:28" ht="41.25" customHeight="1" x14ac:dyDescent="0.15">
      <c r="A31" s="16"/>
      <c r="B31" s="75">
        <v>29</v>
      </c>
      <c r="C31" s="48" t="s">
        <v>9</v>
      </c>
      <c r="D31" s="48" t="s">
        <v>239</v>
      </c>
      <c r="E31" s="48" t="s">
        <v>34</v>
      </c>
      <c r="F31" s="49">
        <v>15</v>
      </c>
      <c r="G31" s="49">
        <v>3</v>
      </c>
      <c r="H31" s="48" t="s">
        <v>35</v>
      </c>
      <c r="I31" s="6"/>
      <c r="J31" s="6">
        <v>1000</v>
      </c>
      <c r="K31" s="49" t="s">
        <v>106</v>
      </c>
      <c r="L31" s="49" t="s">
        <v>89</v>
      </c>
      <c r="M31" s="49" t="s">
        <v>241</v>
      </c>
      <c r="N31" s="49" t="s">
        <v>242</v>
      </c>
      <c r="O31" s="49" t="s">
        <v>107</v>
      </c>
      <c r="P31" s="50" t="s">
        <v>275</v>
      </c>
      <c r="Q31" s="49" t="s">
        <v>101</v>
      </c>
      <c r="R31" s="49" t="s">
        <v>89</v>
      </c>
      <c r="S31" s="49" t="s">
        <v>108</v>
      </c>
      <c r="T31" s="49" t="s">
        <v>246</v>
      </c>
      <c r="U31" s="49" t="s">
        <v>260</v>
      </c>
      <c r="V31" s="49" t="s">
        <v>329</v>
      </c>
      <c r="W31" s="49" t="s">
        <v>497</v>
      </c>
      <c r="X31" s="48" t="s">
        <v>211</v>
      </c>
      <c r="Y31" s="51" t="s">
        <v>212</v>
      </c>
      <c r="Z31" s="82" t="s">
        <v>525</v>
      </c>
      <c r="AA31" s="49"/>
      <c r="AB31" s="79" t="s">
        <v>507</v>
      </c>
    </row>
    <row r="32" spans="1:28" ht="41.25" customHeight="1" x14ac:dyDescent="0.15">
      <c r="A32" s="16"/>
      <c r="B32" s="75">
        <v>30</v>
      </c>
      <c r="C32" s="48" t="s">
        <v>403</v>
      </c>
      <c r="D32" s="48" t="s">
        <v>239</v>
      </c>
      <c r="E32" s="48" t="s">
        <v>34</v>
      </c>
      <c r="F32" s="49">
        <v>20</v>
      </c>
      <c r="G32" s="49">
        <v>12</v>
      </c>
      <c r="H32" s="48" t="s">
        <v>45</v>
      </c>
      <c r="I32" s="6">
        <v>770</v>
      </c>
      <c r="J32" s="6"/>
      <c r="K32" s="49" t="s">
        <v>138</v>
      </c>
      <c r="L32" s="49" t="s">
        <v>89</v>
      </c>
      <c r="M32" s="49" t="s">
        <v>241</v>
      </c>
      <c r="N32" s="49" t="s">
        <v>242</v>
      </c>
      <c r="O32" s="49" t="s">
        <v>139</v>
      </c>
      <c r="P32" s="50" t="s">
        <v>274</v>
      </c>
      <c r="Q32" s="49" t="s">
        <v>140</v>
      </c>
      <c r="R32" s="49" t="s">
        <v>89</v>
      </c>
      <c r="S32" s="49" t="s">
        <v>155</v>
      </c>
      <c r="T32" s="49" t="s">
        <v>249</v>
      </c>
      <c r="U32" s="49" t="s">
        <v>259</v>
      </c>
      <c r="V32" s="49"/>
      <c r="W32" s="49"/>
      <c r="X32" s="48" t="s">
        <v>402</v>
      </c>
      <c r="Y32" s="60" t="s">
        <v>445</v>
      </c>
      <c r="Z32" s="81" t="s">
        <v>479</v>
      </c>
      <c r="AA32" s="54" t="s">
        <v>443</v>
      </c>
      <c r="AB32" s="79" t="s">
        <v>513</v>
      </c>
    </row>
    <row r="33" spans="1:28" ht="41.25" customHeight="1" x14ac:dyDescent="0.15">
      <c r="A33" s="16"/>
      <c r="B33" s="75">
        <v>31</v>
      </c>
      <c r="C33" s="58" t="s">
        <v>134</v>
      </c>
      <c r="D33" s="48" t="s">
        <v>239</v>
      </c>
      <c r="E33" s="48" t="s">
        <v>59</v>
      </c>
      <c r="F33" s="49">
        <v>20</v>
      </c>
      <c r="G33" s="49">
        <v>2</v>
      </c>
      <c r="H33" s="48" t="s">
        <v>55</v>
      </c>
      <c r="I33" s="6"/>
      <c r="J33" s="6">
        <v>2000</v>
      </c>
      <c r="K33" s="49" t="s">
        <v>150</v>
      </c>
      <c r="L33" s="49" t="s">
        <v>89</v>
      </c>
      <c r="M33" s="49" t="s">
        <v>241</v>
      </c>
      <c r="N33" s="49" t="s">
        <v>242</v>
      </c>
      <c r="O33" s="49" t="s">
        <v>152</v>
      </c>
      <c r="P33" s="50" t="s">
        <v>278</v>
      </c>
      <c r="Q33" s="49" t="s">
        <v>140</v>
      </c>
      <c r="R33" s="49" t="s">
        <v>89</v>
      </c>
      <c r="S33" s="49" t="s">
        <v>151</v>
      </c>
      <c r="T33" s="49" t="s">
        <v>255</v>
      </c>
      <c r="U33" s="49" t="s">
        <v>260</v>
      </c>
      <c r="V33" s="49" t="s">
        <v>305</v>
      </c>
      <c r="W33" s="49" t="s">
        <v>497</v>
      </c>
      <c r="X33" s="48" t="s">
        <v>231</v>
      </c>
      <c r="Y33" s="51" t="s">
        <v>230</v>
      </c>
      <c r="Z33" s="82" t="s">
        <v>434</v>
      </c>
      <c r="AA33" s="49"/>
      <c r="AB33" s="79" t="s">
        <v>507</v>
      </c>
    </row>
    <row r="34" spans="1:28" ht="41.25" customHeight="1" x14ac:dyDescent="0.15">
      <c r="A34" s="16"/>
      <c r="B34" s="75">
        <v>32</v>
      </c>
      <c r="C34" s="58" t="s">
        <v>137</v>
      </c>
      <c r="D34" s="48" t="s">
        <v>239</v>
      </c>
      <c r="E34" s="48" t="s">
        <v>133</v>
      </c>
      <c r="F34" s="49">
        <v>20</v>
      </c>
      <c r="G34" s="49">
        <v>2</v>
      </c>
      <c r="H34" s="48" t="s">
        <v>55</v>
      </c>
      <c r="I34" s="6"/>
      <c r="J34" s="6">
        <v>2000</v>
      </c>
      <c r="K34" s="49" t="s">
        <v>82</v>
      </c>
      <c r="L34" s="49" t="s">
        <v>89</v>
      </c>
      <c r="M34" s="49" t="s">
        <v>241</v>
      </c>
      <c r="N34" s="49" t="s">
        <v>242</v>
      </c>
      <c r="O34" s="49" t="s">
        <v>152</v>
      </c>
      <c r="P34" s="50" t="s">
        <v>275</v>
      </c>
      <c r="Q34" s="49" t="s">
        <v>140</v>
      </c>
      <c r="R34" s="49" t="s">
        <v>89</v>
      </c>
      <c r="S34" s="49" t="s">
        <v>151</v>
      </c>
      <c r="T34" s="49" t="s">
        <v>255</v>
      </c>
      <c r="U34" s="49" t="s">
        <v>260</v>
      </c>
      <c r="V34" s="49" t="s">
        <v>305</v>
      </c>
      <c r="W34" s="49" t="s">
        <v>497</v>
      </c>
      <c r="X34" s="48" t="s">
        <v>231</v>
      </c>
      <c r="Y34" s="51" t="s">
        <v>230</v>
      </c>
      <c r="Z34" s="82" t="s">
        <v>535</v>
      </c>
      <c r="AA34" s="49"/>
      <c r="AB34" s="79" t="s">
        <v>507</v>
      </c>
    </row>
    <row r="35" spans="1:28" ht="41.25" customHeight="1" x14ac:dyDescent="0.15">
      <c r="A35" s="16"/>
      <c r="B35" s="75">
        <v>33</v>
      </c>
      <c r="C35" s="48" t="s">
        <v>17</v>
      </c>
      <c r="D35" s="48" t="s">
        <v>239</v>
      </c>
      <c r="E35" s="48" t="s">
        <v>58</v>
      </c>
      <c r="F35" s="49">
        <v>15</v>
      </c>
      <c r="G35" s="49">
        <v>6</v>
      </c>
      <c r="H35" s="48" t="s">
        <v>63</v>
      </c>
      <c r="I35" s="6"/>
      <c r="J35" s="6">
        <v>2000</v>
      </c>
      <c r="K35" s="49" t="s">
        <v>82</v>
      </c>
      <c r="L35" s="49" t="s">
        <v>335</v>
      </c>
      <c r="M35" s="49" t="s">
        <v>336</v>
      </c>
      <c r="N35" s="49" t="s">
        <v>242</v>
      </c>
      <c r="O35" s="49" t="s">
        <v>132</v>
      </c>
      <c r="P35" s="50" t="s">
        <v>278</v>
      </c>
      <c r="Q35" s="49" t="s">
        <v>126</v>
      </c>
      <c r="R35" s="49" t="s">
        <v>89</v>
      </c>
      <c r="S35" s="49" t="s">
        <v>337</v>
      </c>
      <c r="T35" s="49" t="s">
        <v>255</v>
      </c>
      <c r="U35" s="49" t="s">
        <v>260</v>
      </c>
      <c r="V35" s="49" t="s">
        <v>308</v>
      </c>
      <c r="W35" s="49" t="s">
        <v>446</v>
      </c>
      <c r="X35" s="48"/>
      <c r="Y35" s="51" t="s">
        <v>238</v>
      </c>
      <c r="Z35" s="89" t="s">
        <v>484</v>
      </c>
      <c r="AA35" s="54" t="s">
        <v>338</v>
      </c>
      <c r="AB35" s="79" t="s">
        <v>515</v>
      </c>
    </row>
    <row r="36" spans="1:28" ht="41.25" customHeight="1" x14ac:dyDescent="0.15">
      <c r="A36" s="16"/>
      <c r="B36" s="75">
        <v>34</v>
      </c>
      <c r="C36" s="48" t="s">
        <v>176</v>
      </c>
      <c r="D36" s="48" t="s">
        <v>239</v>
      </c>
      <c r="E36" s="48" t="s">
        <v>61</v>
      </c>
      <c r="F36" s="49">
        <v>10</v>
      </c>
      <c r="G36" s="49">
        <v>5</v>
      </c>
      <c r="H36" s="48" t="s">
        <v>185</v>
      </c>
      <c r="I36" s="6"/>
      <c r="J36" s="6">
        <v>30000</v>
      </c>
      <c r="K36" s="49" t="s">
        <v>102</v>
      </c>
      <c r="L36" s="49" t="s">
        <v>89</v>
      </c>
      <c r="M36" s="49" t="s">
        <v>241</v>
      </c>
      <c r="N36" s="49" t="s">
        <v>242</v>
      </c>
      <c r="O36" s="49" t="s">
        <v>189</v>
      </c>
      <c r="P36" s="50" t="s">
        <v>361</v>
      </c>
      <c r="Q36" s="49" t="s">
        <v>101</v>
      </c>
      <c r="R36" s="49" t="s">
        <v>99</v>
      </c>
      <c r="S36" s="49" t="s">
        <v>194</v>
      </c>
      <c r="T36" s="49" t="s">
        <v>253</v>
      </c>
      <c r="U36" s="49" t="s">
        <v>268</v>
      </c>
      <c r="V36" s="49" t="s">
        <v>362</v>
      </c>
      <c r="W36" s="49" t="s">
        <v>498</v>
      </c>
      <c r="X36" s="48" t="s">
        <v>216</v>
      </c>
      <c r="Y36" s="51" t="s">
        <v>217</v>
      </c>
      <c r="Z36" s="82" t="s">
        <v>365</v>
      </c>
      <c r="AA36" s="54" t="s">
        <v>435</v>
      </c>
      <c r="AB36" s="79" t="s">
        <v>507</v>
      </c>
    </row>
    <row r="37" spans="1:28" ht="41.25" customHeight="1" x14ac:dyDescent="0.15">
      <c r="A37" s="16"/>
      <c r="B37" s="75">
        <v>35</v>
      </c>
      <c r="C37" s="48" t="s">
        <v>405</v>
      </c>
      <c r="D37" s="48" t="s">
        <v>239</v>
      </c>
      <c r="E37" s="48" t="s">
        <v>61</v>
      </c>
      <c r="F37" s="49">
        <v>30</v>
      </c>
      <c r="G37" s="49">
        <v>2</v>
      </c>
      <c r="H37" s="48" t="s">
        <v>404</v>
      </c>
      <c r="I37" s="6">
        <v>600</v>
      </c>
      <c r="J37" s="6"/>
      <c r="K37" s="49" t="s">
        <v>110</v>
      </c>
      <c r="L37" s="49" t="s">
        <v>89</v>
      </c>
      <c r="M37" s="49" t="s">
        <v>241</v>
      </c>
      <c r="N37" s="49" t="s">
        <v>242</v>
      </c>
      <c r="O37" s="49" t="s">
        <v>120</v>
      </c>
      <c r="P37" s="50" t="s">
        <v>283</v>
      </c>
      <c r="Q37" s="49" t="s">
        <v>112</v>
      </c>
      <c r="R37" s="49" t="s">
        <v>113</v>
      </c>
      <c r="S37" s="49" t="s">
        <v>121</v>
      </c>
      <c r="T37" s="49" t="s">
        <v>250</v>
      </c>
      <c r="U37" s="49" t="s">
        <v>259</v>
      </c>
      <c r="V37" s="49" t="s">
        <v>294</v>
      </c>
      <c r="W37" s="49"/>
      <c r="X37" s="48"/>
      <c r="Y37" s="51"/>
      <c r="Z37" s="82" t="s">
        <v>473</v>
      </c>
      <c r="AA37" s="80" t="s">
        <v>444</v>
      </c>
      <c r="AB37" s="79" t="s">
        <v>516</v>
      </c>
    </row>
    <row r="38" spans="1:28" ht="41.25" customHeight="1" x14ac:dyDescent="0.15">
      <c r="A38" s="16"/>
      <c r="B38" s="75">
        <v>36</v>
      </c>
      <c r="C38" s="48" t="s">
        <v>8</v>
      </c>
      <c r="D38" s="48" t="s">
        <v>239</v>
      </c>
      <c r="E38" s="48" t="s">
        <v>33</v>
      </c>
      <c r="F38" s="49">
        <v>20</v>
      </c>
      <c r="G38" s="49">
        <v>7</v>
      </c>
      <c r="H38" s="48" t="s">
        <v>87</v>
      </c>
      <c r="I38" s="6"/>
      <c r="J38" s="6">
        <v>2000</v>
      </c>
      <c r="K38" s="49" t="s">
        <v>82</v>
      </c>
      <c r="L38" s="49" t="s">
        <v>89</v>
      </c>
      <c r="M38" s="49" t="s">
        <v>241</v>
      </c>
      <c r="N38" s="49" t="s">
        <v>242</v>
      </c>
      <c r="O38" s="49" t="s">
        <v>81</v>
      </c>
      <c r="P38" s="50" t="s">
        <v>447</v>
      </c>
      <c r="Q38" s="49" t="s">
        <v>77</v>
      </c>
      <c r="R38" s="49" t="s">
        <v>94</v>
      </c>
      <c r="S38" s="49" t="s">
        <v>80</v>
      </c>
      <c r="T38" s="49" t="s">
        <v>246</v>
      </c>
      <c r="U38" s="49" t="s">
        <v>260</v>
      </c>
      <c r="V38" s="49"/>
      <c r="W38" s="49" t="s">
        <v>502</v>
      </c>
      <c r="X38" s="48"/>
      <c r="Y38" s="51"/>
      <c r="Z38" s="82" t="s">
        <v>398</v>
      </c>
      <c r="AA38" s="83" t="s">
        <v>399</v>
      </c>
      <c r="AB38" s="79" t="s">
        <v>507</v>
      </c>
    </row>
    <row r="39" spans="1:28" ht="41.25" customHeight="1" x14ac:dyDescent="0.15">
      <c r="A39" s="16"/>
      <c r="B39" s="75">
        <v>37</v>
      </c>
      <c r="C39" s="48" t="s">
        <v>406</v>
      </c>
      <c r="D39" s="48" t="s">
        <v>239</v>
      </c>
      <c r="E39" s="48" t="s">
        <v>62</v>
      </c>
      <c r="F39" s="49">
        <v>20</v>
      </c>
      <c r="G39" s="49">
        <v>3</v>
      </c>
      <c r="H39" s="48" t="s">
        <v>63</v>
      </c>
      <c r="I39" s="6"/>
      <c r="J39" s="6">
        <v>3000</v>
      </c>
      <c r="K39" s="49" t="s">
        <v>110</v>
      </c>
      <c r="L39" s="49" t="s">
        <v>89</v>
      </c>
      <c r="M39" s="49" t="s">
        <v>241</v>
      </c>
      <c r="N39" s="49" t="s">
        <v>242</v>
      </c>
      <c r="O39" s="49" t="s">
        <v>122</v>
      </c>
      <c r="P39" s="50" t="s">
        <v>407</v>
      </c>
      <c r="Q39" s="49" t="s">
        <v>112</v>
      </c>
      <c r="R39" s="49" t="s">
        <v>113</v>
      </c>
      <c r="S39" s="49" t="s">
        <v>123</v>
      </c>
      <c r="T39" s="49" t="s">
        <v>255</v>
      </c>
      <c r="U39" s="49" t="s">
        <v>260</v>
      </c>
      <c r="V39" s="49"/>
      <c r="W39" s="49" t="s">
        <v>448</v>
      </c>
      <c r="X39" s="48"/>
      <c r="Y39" s="51"/>
      <c r="Z39" s="82" t="s">
        <v>472</v>
      </c>
      <c r="AA39" s="80" t="s">
        <v>444</v>
      </c>
      <c r="AB39" s="79" t="s">
        <v>517</v>
      </c>
    </row>
    <row r="40" spans="1:28" ht="41.25" customHeight="1" x14ac:dyDescent="0.15">
      <c r="A40" s="16"/>
      <c r="B40" s="75">
        <v>38</v>
      </c>
      <c r="C40" s="48" t="s">
        <v>449</v>
      </c>
      <c r="D40" s="48" t="s">
        <v>239</v>
      </c>
      <c r="E40" s="48" t="s">
        <v>37</v>
      </c>
      <c r="F40" s="49">
        <v>12</v>
      </c>
      <c r="G40" s="49">
        <v>5</v>
      </c>
      <c r="H40" s="48" t="s">
        <v>38</v>
      </c>
      <c r="I40" s="6">
        <v>500</v>
      </c>
      <c r="J40" s="6"/>
      <c r="K40" s="49" t="s">
        <v>138</v>
      </c>
      <c r="L40" s="49" t="s">
        <v>89</v>
      </c>
      <c r="M40" s="49" t="s">
        <v>241</v>
      </c>
      <c r="N40" s="49" t="s">
        <v>242</v>
      </c>
      <c r="O40" s="49" t="s">
        <v>139</v>
      </c>
      <c r="P40" s="50" t="s">
        <v>281</v>
      </c>
      <c r="Q40" s="49" t="s">
        <v>140</v>
      </c>
      <c r="R40" s="49" t="s">
        <v>89</v>
      </c>
      <c r="S40" s="49" t="s">
        <v>142</v>
      </c>
      <c r="T40" s="49" t="s">
        <v>300</v>
      </c>
      <c r="U40" s="49" t="s">
        <v>258</v>
      </c>
      <c r="V40" s="49"/>
      <c r="W40" s="49" t="s">
        <v>497</v>
      </c>
      <c r="X40" s="48" t="s">
        <v>213</v>
      </c>
      <c r="Y40" s="11" t="s">
        <v>214</v>
      </c>
      <c r="Z40" s="81" t="s">
        <v>450</v>
      </c>
      <c r="AA40" s="54" t="s">
        <v>400</v>
      </c>
      <c r="AB40" s="79" t="s">
        <v>507</v>
      </c>
    </row>
    <row r="41" spans="1:28" ht="41.25" customHeight="1" x14ac:dyDescent="0.15">
      <c r="B41" s="75">
        <v>39</v>
      </c>
      <c r="C41" s="48" t="s">
        <v>451</v>
      </c>
      <c r="D41" s="48" t="s">
        <v>239</v>
      </c>
      <c r="E41" s="48" t="s">
        <v>37</v>
      </c>
      <c r="F41" s="49">
        <v>15</v>
      </c>
      <c r="G41" s="49">
        <v>3</v>
      </c>
      <c r="H41" s="48" t="s">
        <v>60</v>
      </c>
      <c r="I41" s="6">
        <v>1000</v>
      </c>
      <c r="J41" s="6"/>
      <c r="K41" s="49" t="s">
        <v>103</v>
      </c>
      <c r="L41" s="49" t="s">
        <v>89</v>
      </c>
      <c r="M41" s="49" t="s">
        <v>306</v>
      </c>
      <c r="N41" s="49" t="s">
        <v>242</v>
      </c>
      <c r="O41" s="49" t="s">
        <v>90</v>
      </c>
      <c r="P41" s="50" t="s">
        <v>283</v>
      </c>
      <c r="Q41" s="49" t="s">
        <v>91</v>
      </c>
      <c r="R41" s="49" t="s">
        <v>330</v>
      </c>
      <c r="S41" s="49" t="s">
        <v>452</v>
      </c>
      <c r="T41" s="49" t="s">
        <v>255</v>
      </c>
      <c r="U41" s="49" t="s">
        <v>259</v>
      </c>
      <c r="V41" s="49" t="s">
        <v>293</v>
      </c>
      <c r="W41" s="49" t="s">
        <v>505</v>
      </c>
      <c r="X41" s="48"/>
      <c r="Y41" s="51"/>
      <c r="Z41" s="82" t="s">
        <v>485</v>
      </c>
      <c r="AA41" s="49"/>
      <c r="AB41" s="79" t="s">
        <v>507</v>
      </c>
    </row>
    <row r="42" spans="1:28" ht="41.25" customHeight="1" x14ac:dyDescent="0.15">
      <c r="B42" s="75">
        <v>40</v>
      </c>
      <c r="C42" s="48" t="s">
        <v>453</v>
      </c>
      <c r="D42" s="48" t="s">
        <v>239</v>
      </c>
      <c r="E42" s="48" t="s">
        <v>37</v>
      </c>
      <c r="F42" s="49">
        <v>15</v>
      </c>
      <c r="G42" s="49">
        <v>3</v>
      </c>
      <c r="H42" s="48" t="s">
        <v>454</v>
      </c>
      <c r="I42" s="6">
        <v>1000</v>
      </c>
      <c r="J42" s="6"/>
      <c r="K42" s="49" t="s">
        <v>124</v>
      </c>
      <c r="L42" s="49" t="s">
        <v>89</v>
      </c>
      <c r="M42" s="49" t="s">
        <v>241</v>
      </c>
      <c r="N42" s="49" t="s">
        <v>242</v>
      </c>
      <c r="O42" s="49" t="s">
        <v>455</v>
      </c>
      <c r="P42" s="50" t="s">
        <v>456</v>
      </c>
      <c r="Q42" s="49" t="s">
        <v>126</v>
      </c>
      <c r="R42" s="49" t="s">
        <v>458</v>
      </c>
      <c r="S42" s="49" t="s">
        <v>131</v>
      </c>
      <c r="T42" s="49" t="s">
        <v>457</v>
      </c>
      <c r="U42" s="49" t="s">
        <v>259</v>
      </c>
      <c r="V42" s="49"/>
      <c r="W42" s="49"/>
      <c r="X42" s="48"/>
      <c r="Y42" s="51"/>
      <c r="Z42" s="82" t="s">
        <v>534</v>
      </c>
      <c r="AA42" s="90" t="s">
        <v>348</v>
      </c>
      <c r="AB42" s="79" t="s">
        <v>537</v>
      </c>
    </row>
    <row r="43" spans="1:28" ht="41.25" customHeight="1" x14ac:dyDescent="0.15">
      <c r="B43" s="75">
        <v>41</v>
      </c>
      <c r="C43" s="48" t="s">
        <v>10</v>
      </c>
      <c r="D43" s="48" t="s">
        <v>239</v>
      </c>
      <c r="E43" s="48" t="s">
        <v>36</v>
      </c>
      <c r="F43" s="49">
        <v>20</v>
      </c>
      <c r="G43" s="49">
        <v>3</v>
      </c>
      <c r="H43" s="48" t="s">
        <v>41</v>
      </c>
      <c r="I43" s="6">
        <v>500</v>
      </c>
      <c r="J43" s="6"/>
      <c r="K43" s="49" t="s">
        <v>102</v>
      </c>
      <c r="L43" s="49" t="s">
        <v>89</v>
      </c>
      <c r="M43" s="49" t="s">
        <v>241</v>
      </c>
      <c r="N43" s="49" t="s">
        <v>242</v>
      </c>
      <c r="O43" s="49" t="s">
        <v>100</v>
      </c>
      <c r="P43" s="50" t="s">
        <v>280</v>
      </c>
      <c r="Q43" s="49" t="s">
        <v>101</v>
      </c>
      <c r="R43" s="49" t="s">
        <v>99</v>
      </c>
      <c r="S43" s="49" t="s">
        <v>378</v>
      </c>
      <c r="T43" s="49" t="s">
        <v>252</v>
      </c>
      <c r="U43" s="49" t="s">
        <v>260</v>
      </c>
      <c r="V43" s="49" t="s">
        <v>379</v>
      </c>
      <c r="W43" s="49" t="s">
        <v>497</v>
      </c>
      <c r="X43" s="48" t="s">
        <v>380</v>
      </c>
      <c r="Y43" s="55" t="s">
        <v>381</v>
      </c>
      <c r="Z43" s="91" t="s">
        <v>376</v>
      </c>
      <c r="AA43" s="92" t="s">
        <v>377</v>
      </c>
      <c r="AB43" s="79" t="s">
        <v>507</v>
      </c>
    </row>
    <row r="44" spans="1:28" ht="41.25" customHeight="1" x14ac:dyDescent="0.15">
      <c r="B44" s="75">
        <v>42</v>
      </c>
      <c r="C44" s="48" t="s">
        <v>2</v>
      </c>
      <c r="D44" s="56" t="s">
        <v>239</v>
      </c>
      <c r="E44" s="48" t="s">
        <v>24</v>
      </c>
      <c r="F44" s="49">
        <v>30</v>
      </c>
      <c r="G44" s="49">
        <v>11</v>
      </c>
      <c r="H44" s="48" t="s">
        <v>75</v>
      </c>
      <c r="I44" s="6"/>
      <c r="J44" s="6">
        <v>1000</v>
      </c>
      <c r="K44" s="49" t="s">
        <v>124</v>
      </c>
      <c r="L44" s="49" t="s">
        <v>89</v>
      </c>
      <c r="M44" s="49" t="s">
        <v>241</v>
      </c>
      <c r="N44" s="49" t="s">
        <v>242</v>
      </c>
      <c r="O44" s="49" t="s">
        <v>125</v>
      </c>
      <c r="P44" s="50" t="s">
        <v>274</v>
      </c>
      <c r="Q44" s="49" t="s">
        <v>126</v>
      </c>
      <c r="R44" s="49" t="s">
        <v>89</v>
      </c>
      <c r="S44" s="49" t="s">
        <v>127</v>
      </c>
      <c r="T44" s="49" t="s">
        <v>255</v>
      </c>
      <c r="U44" s="49" t="s">
        <v>258</v>
      </c>
      <c r="V44" s="49"/>
      <c r="W44" s="49" t="s">
        <v>497</v>
      </c>
      <c r="X44" s="48" t="s">
        <v>201</v>
      </c>
      <c r="Y44" s="55" t="s">
        <v>314</v>
      </c>
      <c r="Z44" s="93" t="s">
        <v>539</v>
      </c>
      <c r="AA44" s="94" t="s">
        <v>540</v>
      </c>
      <c r="AB44" s="79" t="s">
        <v>507</v>
      </c>
    </row>
    <row r="45" spans="1:28" ht="41.25" customHeight="1" x14ac:dyDescent="0.15">
      <c r="B45" s="75">
        <v>43</v>
      </c>
      <c r="C45" s="48" t="s">
        <v>459</v>
      </c>
      <c r="D45" s="48" t="s">
        <v>239</v>
      </c>
      <c r="E45" s="48" t="s">
        <v>40</v>
      </c>
      <c r="F45" s="49">
        <v>30</v>
      </c>
      <c r="G45" s="49">
        <v>6</v>
      </c>
      <c r="H45" s="48" t="s">
        <v>75</v>
      </c>
      <c r="I45" s="6"/>
      <c r="J45" s="6" t="s">
        <v>408</v>
      </c>
      <c r="K45" s="49" t="s">
        <v>138</v>
      </c>
      <c r="L45" s="49" t="s">
        <v>89</v>
      </c>
      <c r="M45" s="49" t="s">
        <v>241</v>
      </c>
      <c r="N45" s="49" t="s">
        <v>242</v>
      </c>
      <c r="O45" s="49" t="s">
        <v>145</v>
      </c>
      <c r="P45" s="50" t="s">
        <v>409</v>
      </c>
      <c r="Q45" s="49" t="s">
        <v>140</v>
      </c>
      <c r="R45" s="49" t="s">
        <v>89</v>
      </c>
      <c r="S45" s="49" t="s">
        <v>146</v>
      </c>
      <c r="T45" s="49" t="s">
        <v>541</v>
      </c>
      <c r="U45" s="49" t="s">
        <v>260</v>
      </c>
      <c r="V45" s="49" t="s">
        <v>290</v>
      </c>
      <c r="W45" s="49" t="s">
        <v>460</v>
      </c>
      <c r="X45" s="48" t="s">
        <v>410</v>
      </c>
      <c r="Y45" s="55" t="s">
        <v>411</v>
      </c>
      <c r="Z45" s="82" t="s">
        <v>469</v>
      </c>
      <c r="AA45" s="54" t="s">
        <v>412</v>
      </c>
      <c r="AB45" s="79" t="s">
        <v>518</v>
      </c>
    </row>
    <row r="46" spans="1:28" ht="41.25" customHeight="1" x14ac:dyDescent="0.15">
      <c r="B46" s="75">
        <v>44</v>
      </c>
      <c r="C46" s="48" t="s">
        <v>16</v>
      </c>
      <c r="D46" s="48" t="s">
        <v>239</v>
      </c>
      <c r="E46" s="48" t="s">
        <v>304</v>
      </c>
      <c r="F46" s="49">
        <v>10</v>
      </c>
      <c r="G46" s="49">
        <v>2</v>
      </c>
      <c r="H46" s="48" t="s">
        <v>51</v>
      </c>
      <c r="I46" s="6"/>
      <c r="J46" s="6">
        <v>3000</v>
      </c>
      <c r="K46" s="49" t="s">
        <v>110</v>
      </c>
      <c r="L46" s="49" t="s">
        <v>89</v>
      </c>
      <c r="M46" s="49" t="s">
        <v>241</v>
      </c>
      <c r="N46" s="49" t="s">
        <v>242</v>
      </c>
      <c r="O46" s="49" t="s">
        <v>116</v>
      </c>
      <c r="P46" s="50" t="s">
        <v>117</v>
      </c>
      <c r="Q46" s="49" t="s">
        <v>77</v>
      </c>
      <c r="R46" s="49" t="s">
        <v>303</v>
      </c>
      <c r="S46" s="49" t="s">
        <v>118</v>
      </c>
      <c r="T46" s="49" t="s">
        <v>255</v>
      </c>
      <c r="U46" s="49" t="s">
        <v>260</v>
      </c>
      <c r="V46" s="49" t="s">
        <v>461</v>
      </c>
      <c r="W46" s="49" t="s">
        <v>503</v>
      </c>
      <c r="X46" s="48" t="s">
        <v>227</v>
      </c>
      <c r="Y46" s="51" t="s">
        <v>228</v>
      </c>
      <c r="Z46" s="82" t="s">
        <v>350</v>
      </c>
      <c r="AA46" s="87" t="s">
        <v>351</v>
      </c>
      <c r="AB46" s="79" t="s">
        <v>507</v>
      </c>
    </row>
    <row r="47" spans="1:28" ht="41.25" customHeight="1" x14ac:dyDescent="0.15">
      <c r="B47" s="75">
        <v>45</v>
      </c>
      <c r="C47" s="58" t="s">
        <v>332</v>
      </c>
      <c r="D47" s="48" t="s">
        <v>18</v>
      </c>
      <c r="E47" s="58" t="s">
        <v>331</v>
      </c>
      <c r="F47" s="54" t="s">
        <v>183</v>
      </c>
      <c r="G47" s="49">
        <v>8</v>
      </c>
      <c r="H47" s="48" t="s">
        <v>342</v>
      </c>
      <c r="I47" s="6">
        <v>880</v>
      </c>
      <c r="J47" s="6"/>
      <c r="K47" s="49" t="s">
        <v>157</v>
      </c>
      <c r="L47" s="49" t="s">
        <v>89</v>
      </c>
      <c r="M47" s="49" t="s">
        <v>241</v>
      </c>
      <c r="N47" s="49" t="s">
        <v>242</v>
      </c>
      <c r="O47" s="54" t="s">
        <v>333</v>
      </c>
      <c r="P47" s="61" t="s">
        <v>284</v>
      </c>
      <c r="Q47" s="54" t="s">
        <v>162</v>
      </c>
      <c r="R47" s="49" t="s">
        <v>89</v>
      </c>
      <c r="S47" s="49" t="s">
        <v>163</v>
      </c>
      <c r="T47" s="54" t="s">
        <v>341</v>
      </c>
      <c r="U47" s="54" t="s">
        <v>462</v>
      </c>
      <c r="V47" s="49"/>
      <c r="W47" s="49" t="s">
        <v>497</v>
      </c>
      <c r="X47" s="48" t="s">
        <v>235</v>
      </c>
      <c r="Y47" s="51" t="s">
        <v>236</v>
      </c>
      <c r="Z47" s="82" t="s">
        <v>334</v>
      </c>
      <c r="AA47" s="54" t="s">
        <v>464</v>
      </c>
      <c r="AB47" s="79" t="s">
        <v>507</v>
      </c>
    </row>
    <row r="48" spans="1:28" ht="41.25" customHeight="1" x14ac:dyDescent="0.15">
      <c r="B48" s="75">
        <v>46</v>
      </c>
      <c r="C48" s="48" t="s">
        <v>3</v>
      </c>
      <c r="D48" s="56" t="s">
        <v>239</v>
      </c>
      <c r="E48" s="62" t="s">
        <v>298</v>
      </c>
      <c r="F48" s="49">
        <v>10</v>
      </c>
      <c r="G48" s="49">
        <v>2</v>
      </c>
      <c r="H48" s="58" t="s">
        <v>315</v>
      </c>
      <c r="I48" s="6"/>
      <c r="J48" s="6">
        <v>9000</v>
      </c>
      <c r="K48" s="49" t="s">
        <v>82</v>
      </c>
      <c r="L48" s="49" t="s">
        <v>89</v>
      </c>
      <c r="M48" s="49" t="s">
        <v>241</v>
      </c>
      <c r="N48" s="49" t="s">
        <v>242</v>
      </c>
      <c r="O48" s="49" t="s">
        <v>95</v>
      </c>
      <c r="P48" s="50" t="s">
        <v>316</v>
      </c>
      <c r="Q48" s="49" t="s">
        <v>91</v>
      </c>
      <c r="R48" s="49" t="s">
        <v>89</v>
      </c>
      <c r="S48" s="49" t="s">
        <v>317</v>
      </c>
      <c r="T48" s="49" t="s">
        <v>318</v>
      </c>
      <c r="U48" s="49" t="s">
        <v>319</v>
      </c>
      <c r="V48" s="49" t="s">
        <v>320</v>
      </c>
      <c r="W48" s="49" t="s">
        <v>463</v>
      </c>
      <c r="X48" s="48" t="s">
        <v>527</v>
      </c>
      <c r="Y48" s="51" t="s">
        <v>322</v>
      </c>
      <c r="Z48" s="82" t="s">
        <v>526</v>
      </c>
      <c r="AA48" s="49" t="s">
        <v>321</v>
      </c>
      <c r="AB48" s="79" t="s">
        <v>520</v>
      </c>
    </row>
    <row r="49" spans="2:28" ht="41.25" customHeight="1" x14ac:dyDescent="0.15">
      <c r="B49" s="75">
        <v>47</v>
      </c>
      <c r="C49" s="48" t="s">
        <v>5</v>
      </c>
      <c r="D49" s="48" t="s">
        <v>239</v>
      </c>
      <c r="E49" s="48" t="s">
        <v>28</v>
      </c>
      <c r="F49" s="49">
        <v>20</v>
      </c>
      <c r="G49" s="49">
        <v>3</v>
      </c>
      <c r="H49" s="48" t="s">
        <v>29</v>
      </c>
      <c r="I49" s="6"/>
      <c r="J49" s="6">
        <v>3000</v>
      </c>
      <c r="K49" s="49" t="s">
        <v>110</v>
      </c>
      <c r="L49" s="49" t="s">
        <v>89</v>
      </c>
      <c r="M49" s="49" t="s">
        <v>241</v>
      </c>
      <c r="N49" s="49" t="s">
        <v>242</v>
      </c>
      <c r="O49" s="49" t="s">
        <v>111</v>
      </c>
      <c r="P49" s="50" t="s">
        <v>278</v>
      </c>
      <c r="Q49" s="49" t="s">
        <v>112</v>
      </c>
      <c r="R49" s="49" t="s">
        <v>113</v>
      </c>
      <c r="S49" s="49" t="s">
        <v>465</v>
      </c>
      <c r="T49" s="49" t="s">
        <v>251</v>
      </c>
      <c r="U49" s="49" t="s">
        <v>260</v>
      </c>
      <c r="V49" s="49"/>
      <c r="W49" s="49" t="s">
        <v>506</v>
      </c>
      <c r="X49" s="48" t="s">
        <v>207</v>
      </c>
      <c r="Y49" s="51" t="s">
        <v>208</v>
      </c>
      <c r="Z49" s="82" t="s">
        <v>395</v>
      </c>
      <c r="AA49" s="83" t="s">
        <v>466</v>
      </c>
      <c r="AB49" s="79" t="s">
        <v>507</v>
      </c>
    </row>
    <row r="50" spans="2:28" ht="41.25" customHeight="1" x14ac:dyDescent="0.15">
      <c r="B50" s="75">
        <v>48</v>
      </c>
      <c r="C50" s="48" t="s">
        <v>178</v>
      </c>
      <c r="D50" s="48" t="s">
        <v>239</v>
      </c>
      <c r="E50" s="48" t="s">
        <v>98</v>
      </c>
      <c r="F50" s="49">
        <v>5</v>
      </c>
      <c r="G50" s="49">
        <v>3</v>
      </c>
      <c r="H50" s="48" t="s">
        <v>529</v>
      </c>
      <c r="I50" s="6"/>
      <c r="J50" s="6">
        <v>30000</v>
      </c>
      <c r="K50" s="49" t="s">
        <v>102</v>
      </c>
      <c r="L50" s="49" t="s">
        <v>89</v>
      </c>
      <c r="M50" s="49" t="s">
        <v>241</v>
      </c>
      <c r="N50" s="49" t="s">
        <v>242</v>
      </c>
      <c r="O50" s="49" t="s">
        <v>186</v>
      </c>
      <c r="P50" s="50" t="s">
        <v>432</v>
      </c>
      <c r="Q50" s="49" t="s">
        <v>101</v>
      </c>
      <c r="R50" s="49" t="s">
        <v>99</v>
      </c>
      <c r="S50" s="49" t="s">
        <v>358</v>
      </c>
      <c r="T50" s="49" t="s">
        <v>253</v>
      </c>
      <c r="U50" s="49" t="s">
        <v>260</v>
      </c>
      <c r="V50" s="49" t="s">
        <v>359</v>
      </c>
      <c r="W50" s="49" t="s">
        <v>498</v>
      </c>
      <c r="X50" s="48" t="s">
        <v>216</v>
      </c>
      <c r="Y50" s="51" t="s">
        <v>217</v>
      </c>
      <c r="Z50" s="82" t="s">
        <v>360</v>
      </c>
      <c r="AA50" s="54" t="s">
        <v>435</v>
      </c>
      <c r="AB50" s="79" t="s">
        <v>507</v>
      </c>
    </row>
    <row r="51" spans="2:28" ht="41.25" customHeight="1" x14ac:dyDescent="0.15">
      <c r="B51" s="75">
        <v>49</v>
      </c>
      <c r="C51" s="48" t="s">
        <v>354</v>
      </c>
      <c r="D51" s="48" t="s">
        <v>239</v>
      </c>
      <c r="E51" s="48" t="s">
        <v>46</v>
      </c>
      <c r="F51" s="49">
        <v>8</v>
      </c>
      <c r="G51" s="49">
        <v>1</v>
      </c>
      <c r="H51" s="48" t="s">
        <v>47</v>
      </c>
      <c r="I51" s="6">
        <v>500</v>
      </c>
      <c r="J51" s="6"/>
      <c r="K51" s="49" t="s">
        <v>102</v>
      </c>
      <c r="L51" s="49" t="s">
        <v>89</v>
      </c>
      <c r="M51" s="49" t="s">
        <v>241</v>
      </c>
      <c r="N51" s="49" t="s">
        <v>242</v>
      </c>
      <c r="O51" s="49" t="s">
        <v>430</v>
      </c>
      <c r="P51" s="50" t="s">
        <v>286</v>
      </c>
      <c r="Q51" s="49" t="s">
        <v>101</v>
      </c>
      <c r="R51" s="49" t="s">
        <v>99</v>
      </c>
      <c r="S51" s="49" t="s">
        <v>105</v>
      </c>
      <c r="T51" s="49" t="s">
        <v>249</v>
      </c>
      <c r="U51" s="49" t="s">
        <v>259</v>
      </c>
      <c r="V51" s="49" t="s">
        <v>291</v>
      </c>
      <c r="W51" s="49" t="s">
        <v>497</v>
      </c>
      <c r="X51" s="48" t="s">
        <v>224</v>
      </c>
      <c r="Y51" s="51"/>
      <c r="Z51" s="82" t="s">
        <v>355</v>
      </c>
      <c r="AA51" s="49" t="s">
        <v>356</v>
      </c>
      <c r="AB51" s="79" t="s">
        <v>507</v>
      </c>
    </row>
    <row r="52" spans="2:28" ht="41.25" customHeight="1" thickBot="1" x14ac:dyDescent="0.2">
      <c r="B52" s="76">
        <v>50</v>
      </c>
      <c r="C52" s="63" t="s">
        <v>413</v>
      </c>
      <c r="D52" s="63" t="s">
        <v>239</v>
      </c>
      <c r="E52" s="63" t="s">
        <v>49</v>
      </c>
      <c r="F52" s="64">
        <v>50</v>
      </c>
      <c r="G52" s="64">
        <v>18</v>
      </c>
      <c r="H52" s="63" t="s">
        <v>50</v>
      </c>
      <c r="I52" s="44">
        <v>100</v>
      </c>
      <c r="J52" s="44"/>
      <c r="K52" s="64" t="s">
        <v>157</v>
      </c>
      <c r="L52" s="64" t="s">
        <v>89</v>
      </c>
      <c r="M52" s="64" t="s">
        <v>241</v>
      </c>
      <c r="N52" s="64" t="s">
        <v>242</v>
      </c>
      <c r="O52" s="64" t="s">
        <v>158</v>
      </c>
      <c r="P52" s="65" t="s">
        <v>467</v>
      </c>
      <c r="Q52" s="64" t="s">
        <v>159</v>
      </c>
      <c r="R52" s="64" t="s">
        <v>89</v>
      </c>
      <c r="S52" s="64" t="s">
        <v>181</v>
      </c>
      <c r="T52" s="64" t="s">
        <v>249</v>
      </c>
      <c r="U52" s="64" t="s">
        <v>259</v>
      </c>
      <c r="V52" s="64" t="s">
        <v>302</v>
      </c>
      <c r="W52" s="64" t="s">
        <v>504</v>
      </c>
      <c r="X52" s="63" t="s">
        <v>225</v>
      </c>
      <c r="Y52" s="66" t="s">
        <v>226</v>
      </c>
      <c r="Z52" s="95" t="s">
        <v>480</v>
      </c>
      <c r="AA52" s="64"/>
      <c r="AB52" s="79" t="s">
        <v>507</v>
      </c>
    </row>
    <row r="53" spans="2:28" x14ac:dyDescent="0.15">
      <c r="AA53" s="97"/>
    </row>
    <row r="54" spans="2:28" x14ac:dyDescent="0.15">
      <c r="AA54" s="98"/>
    </row>
  </sheetData>
  <autoFilter ref="B2:AA52" xr:uid="{1E7FF8BA-4BC8-495D-A3E8-B73AFBC84150}">
    <sortState xmlns:xlrd2="http://schemas.microsoft.com/office/spreadsheetml/2017/richdata2" ref="B3:AA52">
      <sortCondition ref="B2"/>
    </sortState>
  </autoFilter>
  <mergeCells count="1">
    <mergeCell ref="A1:A2"/>
  </mergeCells>
  <phoneticPr fontId="3"/>
  <hyperlinks>
    <hyperlink ref="Z1" location="DATA!Print_Area" display="DATA!Print_Area" xr:uid="{84C44389-971B-448A-A00A-A600A2875FA9}"/>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ED522-DC4A-4E99-A7F2-A38B072F8FB8}">
  <sheetPr>
    <tabColor rgb="FF00B0F0"/>
  </sheetPr>
  <dimension ref="B1:AC59"/>
  <sheetViews>
    <sheetView showZeros="0" view="pageBreakPreview" zoomScale="90" zoomScaleNormal="100" zoomScaleSheetLayoutView="90" workbookViewId="0">
      <selection activeCell="C21" sqref="C21:K21"/>
    </sheetView>
  </sheetViews>
  <sheetFormatPr defaultColWidth="9.140625" defaultRowHeight="12" x14ac:dyDescent="0.15"/>
  <cols>
    <col min="1" max="1" width="5.42578125" style="1" customWidth="1"/>
    <col min="2" max="2" width="17.28515625" style="1" customWidth="1"/>
    <col min="3" max="5" width="10.85546875" style="1" customWidth="1"/>
    <col min="6" max="7" width="8.85546875" style="1" customWidth="1"/>
    <col min="8" max="8" width="10.85546875" style="1" customWidth="1"/>
    <col min="9" max="9" width="11" style="1" customWidth="1"/>
    <col min="10" max="11" width="10.85546875" style="1" customWidth="1"/>
    <col min="12" max="16384" width="9.140625" style="1"/>
  </cols>
  <sheetData>
    <row r="1" spans="2:11" ht="6" customHeight="1" thickBot="1" x14ac:dyDescent="0.2">
      <c r="B1" s="17"/>
      <c r="C1" s="17"/>
      <c r="D1" s="17"/>
      <c r="E1" s="17"/>
      <c r="F1" s="17"/>
      <c r="G1" s="17"/>
      <c r="H1" s="17"/>
      <c r="I1" s="17"/>
      <c r="J1" s="17"/>
      <c r="K1" s="17"/>
    </row>
    <row r="2" spans="2:11" ht="27" customHeight="1" x14ac:dyDescent="0.15">
      <c r="B2" s="30" t="s">
        <v>64</v>
      </c>
      <c r="C2" s="145">
        <f>'実施団体一覧（５０団体）'!A1</f>
        <v>1</v>
      </c>
      <c r="D2" s="145"/>
      <c r="E2" s="18" t="s">
        <v>299</v>
      </c>
      <c r="F2" s="137" t="str">
        <f>VLOOKUP($C$2,'実施団体一覧（５０団体）'!$B$3:$Y$52,3)</f>
        <v>文化芸術系</v>
      </c>
      <c r="G2" s="138"/>
      <c r="H2" s="18" t="s">
        <v>65</v>
      </c>
      <c r="I2" s="139" t="str">
        <f>VLOOKUP($C$2,'実施団体一覧（５０団体）'!$B$3:$Y$52,4)</f>
        <v>吹奏楽</v>
      </c>
      <c r="J2" s="140"/>
      <c r="K2" s="141"/>
    </row>
    <row r="3" spans="2:11" ht="27" customHeight="1" x14ac:dyDescent="0.15">
      <c r="B3" s="31" t="s">
        <v>0</v>
      </c>
      <c r="C3" s="134" t="str">
        <f>VLOOKUP($C$2,'実施団体一覧（５０団体）'!$B$3:$Y$52,2)</f>
        <v>メロビーボ吹奏楽アカデミー(旧MUSIC GRACE吹奏楽ｱｶﾃﾞﾐｰ)</v>
      </c>
      <c r="D3" s="135"/>
      <c r="E3" s="135"/>
      <c r="F3" s="135"/>
      <c r="G3" s="135"/>
      <c r="H3" s="135"/>
      <c r="I3" s="135"/>
      <c r="J3" s="135"/>
      <c r="K3" s="136"/>
    </row>
    <row r="4" spans="2:11" ht="27" customHeight="1" x14ac:dyDescent="0.15">
      <c r="B4" s="31" t="s">
        <v>66</v>
      </c>
      <c r="C4" s="159">
        <f>VLOOKUP($C$2,'実施団体一覧（５０団体）'!$B$3:$Y$52,5)</f>
        <v>50</v>
      </c>
      <c r="D4" s="160"/>
      <c r="E4" s="160"/>
      <c r="F4" s="2" t="s">
        <v>267</v>
      </c>
      <c r="G4" s="157" t="s">
        <v>261</v>
      </c>
      <c r="H4" s="158"/>
      <c r="I4" s="19">
        <f>VLOOKUP($C$2,'実施団体一覧（５０団体）'!$B$3:$Y$52,6)</f>
        <v>7</v>
      </c>
      <c r="J4" s="3"/>
      <c r="K4" s="14" t="s">
        <v>267</v>
      </c>
    </row>
    <row r="5" spans="2:11" ht="27" customHeight="1" x14ac:dyDescent="0.15">
      <c r="B5" s="31" t="s">
        <v>67</v>
      </c>
      <c r="C5" s="142" t="str">
        <f>VLOOKUP($C$2,'実施団体一覧（５０団体）'!$B$3:$Y$52,7)</f>
        <v>南中</v>
      </c>
      <c r="D5" s="143"/>
      <c r="E5" s="143"/>
      <c r="F5" s="143"/>
      <c r="G5" s="143"/>
      <c r="H5" s="143"/>
      <c r="I5" s="143"/>
      <c r="J5" s="143"/>
      <c r="K5" s="144"/>
    </row>
    <row r="6" spans="2:11" ht="27" customHeight="1" thickBot="1" x14ac:dyDescent="0.2">
      <c r="B6" s="32" t="s">
        <v>68</v>
      </c>
      <c r="C6" s="153">
        <f>VLOOKUP($C$2,'実施団体一覧（５０団体）'!$B$3:$Y$52,8)</f>
        <v>2000</v>
      </c>
      <c r="D6" s="154"/>
      <c r="E6" s="155"/>
      <c r="F6" s="146" t="s">
        <v>69</v>
      </c>
      <c r="G6" s="147"/>
      <c r="H6" s="153">
        <f>VLOOKUP($C$2,'実施団体一覧（５０団体）'!$B$3:$Y$52,9)</f>
        <v>0</v>
      </c>
      <c r="I6" s="154"/>
      <c r="J6" s="154"/>
      <c r="K6" s="156"/>
    </row>
    <row r="7" spans="2:11" ht="3.75" customHeight="1" thickBot="1" x14ac:dyDescent="0.2">
      <c r="B7" s="33"/>
      <c r="C7" s="17"/>
      <c r="D7" s="17"/>
      <c r="E7" s="17"/>
      <c r="F7" s="17"/>
      <c r="G7" s="17"/>
      <c r="H7" s="17"/>
      <c r="I7" s="17"/>
      <c r="J7" s="17"/>
      <c r="K7" s="17"/>
    </row>
    <row r="8" spans="2:11" ht="27" customHeight="1" x14ac:dyDescent="0.15">
      <c r="B8" s="30" t="s">
        <v>78</v>
      </c>
      <c r="C8" s="20" t="str">
        <f>VLOOKUP($C$2,'実施団体一覧（５０団体）'!$B$3:$Y$52,10)</f>
        <v>男女</v>
      </c>
      <c r="D8" s="40" t="s">
        <v>271</v>
      </c>
      <c r="E8" s="139" t="str">
        <f>VLOOKUP($C$2,'実施団体一覧（５０団体）'!$B$3:$Y$52,11)</f>
        <v>楽器を用意できる方</v>
      </c>
      <c r="F8" s="140"/>
      <c r="G8" s="140"/>
      <c r="H8" s="140"/>
      <c r="I8" s="140"/>
      <c r="J8" s="140"/>
      <c r="K8" s="141"/>
    </row>
    <row r="9" spans="2:11" ht="27" customHeight="1" x14ac:dyDescent="0.15">
      <c r="B9" s="31" t="s">
        <v>262</v>
      </c>
      <c r="C9" s="142" t="str">
        <f>VLOOKUP($C$2,'実施団体一覧（５０団体）'!$B$3:$Y$52,12)</f>
        <v>なし(初心者OK)</v>
      </c>
      <c r="D9" s="143"/>
      <c r="E9" s="143"/>
      <c r="F9" s="143"/>
      <c r="G9" s="143"/>
      <c r="H9" s="143"/>
      <c r="I9" s="143"/>
      <c r="J9" s="143"/>
      <c r="K9" s="144"/>
    </row>
    <row r="10" spans="2:11" ht="27" customHeight="1" x14ac:dyDescent="0.15">
      <c r="B10" s="34" t="s">
        <v>263</v>
      </c>
      <c r="C10" s="142" t="str">
        <f>VLOOKUP($C$2,'実施団体一覧（５０団体）'!$B$3:$Y$52,13)</f>
        <v>市内在住</v>
      </c>
      <c r="D10" s="143"/>
      <c r="E10" s="143"/>
      <c r="F10" s="143"/>
      <c r="G10" s="143"/>
      <c r="H10" s="143"/>
      <c r="I10" s="143"/>
      <c r="J10" s="143"/>
      <c r="K10" s="144"/>
    </row>
    <row r="11" spans="2:11" ht="38.25" customHeight="1" x14ac:dyDescent="0.15">
      <c r="B11" s="31" t="s">
        <v>79</v>
      </c>
      <c r="C11" s="150" t="str">
        <f>VLOOKUP($C$2,'実施団体一覧（５０団体）'!$B$3:$Y$52,14)</f>
        <v>日</v>
      </c>
      <c r="D11" s="151"/>
      <c r="E11" s="151"/>
      <c r="F11" s="21" t="s">
        <v>88</v>
      </c>
      <c r="G11" s="148" t="s">
        <v>243</v>
      </c>
      <c r="H11" s="149"/>
      <c r="I11" s="150" t="str">
        <f>VLOOKUP($C$2,'実施団体一覧（５０団体）'!$B$3:$Y$52,19)</f>
        <v>4回/月</v>
      </c>
      <c r="J11" s="151"/>
      <c r="K11" s="152"/>
    </row>
    <row r="12" spans="2:11" ht="27" customHeight="1" x14ac:dyDescent="0.15">
      <c r="B12" s="101" t="s">
        <v>83</v>
      </c>
      <c r="C12" s="142" t="str">
        <f>VLOOKUP($C$2,'実施団体一覧（５０団体）'!$B$3:$Y$52,15)</f>
        <v>9:30-12:00</v>
      </c>
      <c r="D12" s="143"/>
      <c r="E12" s="143"/>
      <c r="F12" s="143"/>
      <c r="G12" s="143"/>
      <c r="H12" s="143"/>
      <c r="I12" s="143"/>
      <c r="J12" s="143"/>
      <c r="K12" s="144"/>
    </row>
    <row r="13" spans="2:11" ht="26.25" customHeight="1" x14ac:dyDescent="0.15">
      <c r="B13" s="35"/>
      <c r="C13" s="142" t="str">
        <f>VLOOKUP($C$2,'実施団体一覧（５０団体）'!$B$3:$Y$52,20)</f>
        <v>体験的な活動(発表会参加)</v>
      </c>
      <c r="D13" s="143"/>
      <c r="E13" s="143"/>
      <c r="F13" s="143"/>
      <c r="G13" s="143"/>
      <c r="H13" s="143"/>
      <c r="I13" s="143"/>
      <c r="J13" s="143"/>
      <c r="K13" s="144"/>
    </row>
    <row r="14" spans="2:11" ht="18.75" customHeight="1" x14ac:dyDescent="0.15">
      <c r="B14" s="36" t="s">
        <v>264</v>
      </c>
      <c r="C14" s="27" t="s">
        <v>265</v>
      </c>
      <c r="D14" s="22"/>
      <c r="E14" s="22"/>
      <c r="F14" s="22"/>
      <c r="G14" s="22"/>
      <c r="H14" s="22"/>
      <c r="I14" s="22"/>
      <c r="J14" s="22"/>
      <c r="K14" s="23"/>
    </row>
    <row r="15" spans="2:11" ht="18.75" customHeight="1" x14ac:dyDescent="0.15">
      <c r="B15" s="37"/>
      <c r="C15" s="28" t="s">
        <v>266</v>
      </c>
      <c r="D15" s="24"/>
      <c r="E15" s="24"/>
      <c r="F15" s="24"/>
      <c r="G15" s="24"/>
      <c r="H15" s="24"/>
      <c r="I15" s="24"/>
      <c r="J15" s="24"/>
      <c r="K15" s="25"/>
    </row>
    <row r="16" spans="2:11" ht="30" customHeight="1" x14ac:dyDescent="0.15">
      <c r="B16" s="31" t="s">
        <v>339</v>
      </c>
      <c r="C16" s="142" t="str">
        <f>VLOOKUP($C$2,'実施団体一覧（５０団体）'!$B$3:$Y$52,22)</f>
        <v>保険料800円、部活アプリ利用料990円（年間）</v>
      </c>
      <c r="D16" s="143"/>
      <c r="E16" s="143"/>
      <c r="F16" s="143"/>
      <c r="G16" s="143"/>
      <c r="H16" s="143"/>
      <c r="I16" s="143"/>
      <c r="J16" s="143"/>
      <c r="K16" s="144"/>
    </row>
    <row r="17" spans="2:29" ht="30" customHeight="1" x14ac:dyDescent="0.15">
      <c r="B17" s="31" t="s">
        <v>287</v>
      </c>
      <c r="C17" s="110" t="str">
        <f>VLOOKUP($C$2,'実施団体一覧（５０団体）'!$B$3:$Y$52,21)</f>
        <v>楽器がない場合は応相談</v>
      </c>
      <c r="D17" s="111"/>
      <c r="E17" s="111"/>
      <c r="F17" s="111"/>
      <c r="G17" s="111"/>
      <c r="H17" s="111"/>
      <c r="I17" s="111"/>
      <c r="J17" s="111"/>
      <c r="K17" s="112"/>
    </row>
    <row r="18" spans="2:29" ht="27" customHeight="1" x14ac:dyDescent="0.15">
      <c r="B18" s="38" t="s">
        <v>86</v>
      </c>
      <c r="C18" s="142" t="str">
        <f>VLOOKUP($C$2,'実施団体一覧（５０団体）'!$B$3:$Y$52,18)</f>
        <v>楽器・上履き・筆記用具</v>
      </c>
      <c r="D18" s="143"/>
      <c r="E18" s="143"/>
      <c r="F18" s="143"/>
      <c r="G18" s="143"/>
      <c r="H18" s="143"/>
      <c r="I18" s="143"/>
      <c r="J18" s="143"/>
      <c r="K18" s="144"/>
    </row>
    <row r="19" spans="2:29" ht="31.5" customHeight="1" thickBot="1" x14ac:dyDescent="0.2">
      <c r="B19" s="39" t="s">
        <v>84</v>
      </c>
      <c r="C19" s="15" t="str">
        <f>VLOOKUP($C$2,'実施団体一覧（５０団体）'!$B$3:$Y$52,16)</f>
        <v>可</v>
      </c>
      <c r="D19" s="26" t="s">
        <v>492</v>
      </c>
      <c r="E19" s="122" t="str">
        <f>VLOOKUP($C$2,'実施団体一覧（５０団体）'!$B$3:$Y$52,17)</f>
        <v>なし</v>
      </c>
      <c r="F19" s="123"/>
      <c r="G19" s="123"/>
      <c r="H19" s="123"/>
      <c r="I19" s="123"/>
      <c r="J19" s="123"/>
      <c r="K19" s="124"/>
    </row>
    <row r="20" spans="2:29" ht="3.75" customHeight="1" thickBot="1" x14ac:dyDescent="0.2">
      <c r="B20" s="17"/>
      <c r="C20" s="17"/>
      <c r="D20" s="17"/>
      <c r="E20" s="17"/>
      <c r="F20" s="17"/>
      <c r="G20" s="17"/>
      <c r="H20" s="17"/>
      <c r="I20" s="17"/>
      <c r="J20" s="17"/>
      <c r="K20" s="17"/>
    </row>
    <row r="21" spans="2:29" ht="157.5" customHeight="1" thickBot="1" x14ac:dyDescent="0.3">
      <c r="B21" s="29" t="s">
        <v>340</v>
      </c>
      <c r="C21" s="162" t="str">
        <f>VLOOKUP($C$2,'実施団体一覧（５０団体）'!$B$3:$AA$52,25)</f>
        <v>現役で活躍するプロの演奏家による、吹奏楽に必要な基礎から実践までを学べる専門的なレッスンが受けられるアカデミーです。旧ミュージックグレイス吹奏楽アカデミーとして培ってきた経験を活かし、初心者から経験者まで、一人ひとりに寄り添った丁寧な指導で、楽しく確かな上達を目指します。仲間と音楽を楽しみながら、演奏する喜びや達成感を味わい、表現する力も育てていきます。</v>
      </c>
      <c r="D21" s="163"/>
      <c r="E21" s="163"/>
      <c r="F21" s="163"/>
      <c r="G21" s="163"/>
      <c r="H21" s="163"/>
      <c r="I21" s="163"/>
      <c r="J21" s="163"/>
      <c r="K21" s="164"/>
      <c r="L21" s="13"/>
      <c r="M21" s="12"/>
    </row>
    <row r="22" spans="2:29" ht="11.25" customHeight="1" thickBot="1" x14ac:dyDescent="0.2">
      <c r="B22" s="161"/>
      <c r="C22" s="161"/>
      <c r="D22" s="161"/>
      <c r="E22" s="161"/>
      <c r="F22" s="161"/>
      <c r="G22" s="161"/>
      <c r="H22" s="161"/>
      <c r="I22" s="161"/>
      <c r="J22" s="161"/>
      <c r="K22" s="161"/>
    </row>
    <row r="23" spans="2:29" ht="17.25" customHeight="1" x14ac:dyDescent="0.15">
      <c r="B23" s="125" t="s">
        <v>495</v>
      </c>
      <c r="C23" s="126"/>
      <c r="D23" s="126"/>
      <c r="E23" s="126"/>
      <c r="F23" s="126"/>
      <c r="G23" s="126"/>
      <c r="H23" s="126"/>
      <c r="I23" s="126"/>
      <c r="J23" s="126"/>
      <c r="K23" s="127"/>
    </row>
    <row r="24" spans="2:29" ht="21.75" customHeight="1" x14ac:dyDescent="0.15">
      <c r="B24" s="104">
        <f>VLOOKUP($C$2,'実施団体一覧（５０団体）'!$B$3:$AA$52,26)</f>
        <v>0</v>
      </c>
      <c r="C24" s="105"/>
      <c r="D24" s="105"/>
      <c r="E24" s="105"/>
      <c r="F24" s="105"/>
      <c r="G24" s="105"/>
      <c r="H24" s="105"/>
      <c r="I24" s="105"/>
      <c r="J24" s="105"/>
      <c r="K24" s="106"/>
      <c r="L24" s="4"/>
    </row>
    <row r="25" spans="2:29" ht="21.75" customHeight="1" x14ac:dyDescent="0.15">
      <c r="B25" s="104"/>
      <c r="C25" s="105"/>
      <c r="D25" s="105"/>
      <c r="E25" s="105"/>
      <c r="F25" s="105"/>
      <c r="G25" s="105"/>
      <c r="H25" s="105"/>
      <c r="I25" s="105"/>
      <c r="J25" s="105"/>
      <c r="K25" s="106"/>
    </row>
    <row r="26" spans="2:29" ht="32.25" customHeight="1" thickBot="1" x14ac:dyDescent="0.2">
      <c r="B26" s="107"/>
      <c r="C26" s="108"/>
      <c r="D26" s="108"/>
      <c r="E26" s="108"/>
      <c r="F26" s="108"/>
      <c r="G26" s="108"/>
      <c r="H26" s="108"/>
      <c r="I26" s="108"/>
      <c r="J26" s="108"/>
      <c r="K26" s="109"/>
      <c r="R26" s="9"/>
      <c r="S26"/>
      <c r="T26" s="9"/>
      <c r="U26"/>
      <c r="V26" s="9"/>
      <c r="W26"/>
      <c r="X26" s="9"/>
      <c r="Y26"/>
      <c r="Z26" s="9"/>
      <c r="AA26"/>
      <c r="AB26" s="9"/>
      <c r="AC26"/>
    </row>
    <row r="27" spans="2:29" ht="39.75" customHeight="1" x14ac:dyDescent="0.15">
      <c r="B27" s="46" t="s">
        <v>196</v>
      </c>
      <c r="C27" s="128" t="str">
        <f>VLOOKUP($C$2,'実施団体一覧（５０団体）'!$B$3:$AA$52,23)</f>
        <v>048-430-7959</v>
      </c>
      <c r="D27" s="129"/>
      <c r="E27" s="129"/>
      <c r="F27" s="130"/>
      <c r="G27" s="131" t="str">
        <f>VLOOKUP($C$2,'実施団体一覧（５０団体）'!$B$3:$AA$52,24)</f>
        <v>info@melovivo.jp</v>
      </c>
      <c r="H27" s="132"/>
      <c r="I27" s="132"/>
      <c r="J27" s="132"/>
      <c r="K27" s="133"/>
      <c r="R27" s="9"/>
      <c r="S27" s="9"/>
      <c r="T27" s="9"/>
      <c r="U27" s="9"/>
      <c r="V27" s="9"/>
      <c r="W27" s="9"/>
      <c r="X27" s="9"/>
      <c r="Y27" s="9"/>
      <c r="Z27" s="9"/>
      <c r="AA27" s="9"/>
      <c r="AB27" s="9"/>
      <c r="AC27" s="9"/>
    </row>
    <row r="28" spans="2:29" ht="20.25" customHeight="1" x14ac:dyDescent="0.15">
      <c r="B28" s="119" t="s">
        <v>490</v>
      </c>
      <c r="C28" s="120"/>
      <c r="D28" s="120"/>
      <c r="E28" s="120"/>
      <c r="F28" s="121"/>
      <c r="G28" s="119" t="s">
        <v>482</v>
      </c>
      <c r="H28" s="120"/>
      <c r="I28" s="120"/>
      <c r="J28" s="120"/>
      <c r="K28" s="121"/>
      <c r="R28"/>
      <c r="S28" s="9"/>
      <c r="T28"/>
      <c r="U28" s="9"/>
      <c r="V28"/>
      <c r="W28" s="9"/>
      <c r="X28"/>
      <c r="Y28" s="9"/>
      <c r="Z28"/>
      <c r="AA28" s="9"/>
      <c r="AB28"/>
      <c r="AC28" s="9"/>
    </row>
    <row r="29" spans="2:29" ht="123" customHeight="1" x14ac:dyDescent="0.15">
      <c r="B29" s="113"/>
      <c r="C29" s="114"/>
      <c r="D29" s="114"/>
      <c r="E29" s="114"/>
      <c r="F29" s="115"/>
      <c r="G29" s="116" t="str">
        <f>VLOOKUP(C2,'実施団体一覧（５０団体）'!B3:AB52,27)</f>
        <v>連絡ツール：部活アプリ
登録方法  ：市ＨＰの「2 連絡ツールの登録」の「アカウント新規登録」から「部活アプリ」に登録</v>
      </c>
      <c r="H29" s="117"/>
      <c r="I29" s="117"/>
      <c r="J29" s="117"/>
      <c r="K29" s="118"/>
      <c r="R29" s="9"/>
      <c r="S29"/>
      <c r="T29" s="9"/>
      <c r="U29"/>
      <c r="V29" s="9"/>
      <c r="W29"/>
      <c r="X29" s="9"/>
      <c r="Y29"/>
      <c r="Z29" s="9"/>
      <c r="AA29"/>
      <c r="AB29" s="9"/>
      <c r="AC29"/>
    </row>
    <row r="30" spans="2:29" ht="27" customHeight="1" x14ac:dyDescent="0.15">
      <c r="R30"/>
      <c r="S30" s="9"/>
      <c r="T30"/>
      <c r="U30"/>
      <c r="V30"/>
      <c r="W30" s="9"/>
      <c r="X30"/>
      <c r="Y30"/>
      <c r="Z30"/>
      <c r="AA30" s="9"/>
      <c r="AB30"/>
      <c r="AC30"/>
    </row>
    <row r="31" spans="2:29" ht="27" customHeight="1" x14ac:dyDescent="0.15">
      <c r="R31" s="9"/>
      <c r="S31"/>
      <c r="T31" s="9"/>
      <c r="U31" s="9"/>
      <c r="V31" s="9"/>
      <c r="W31"/>
      <c r="X31" s="9"/>
      <c r="Y31" s="9"/>
      <c r="Z31" s="9"/>
      <c r="AA31"/>
      <c r="AB31" s="9"/>
      <c r="AC31" s="9"/>
    </row>
    <row r="32" spans="2:29" ht="27" customHeight="1" x14ac:dyDescent="0.15">
      <c r="R32"/>
      <c r="S32" s="9"/>
      <c r="T32"/>
      <c r="U32" s="9"/>
      <c r="V32"/>
      <c r="W32" s="9"/>
      <c r="X32"/>
      <c r="Y32" s="9"/>
      <c r="Z32"/>
      <c r="AA32" s="9"/>
      <c r="AB32"/>
      <c r="AC32" s="9"/>
    </row>
    <row r="33" spans="18:29" ht="27" customHeight="1" x14ac:dyDescent="0.15">
      <c r="R33" s="9"/>
      <c r="S33"/>
      <c r="T33" s="9"/>
      <c r="U33"/>
      <c r="V33" s="9"/>
      <c r="W33"/>
      <c r="X33" s="9"/>
      <c r="Y33"/>
      <c r="Z33" s="9"/>
      <c r="AA33"/>
      <c r="AB33" s="9"/>
      <c r="AC33"/>
    </row>
    <row r="34" spans="18:29" ht="27" customHeight="1" x14ac:dyDescent="0.15">
      <c r="R34"/>
      <c r="S34" s="9"/>
      <c r="T34"/>
      <c r="U34" s="9"/>
      <c r="V34"/>
      <c r="W34" s="9"/>
      <c r="X34"/>
      <c r="Y34" s="9"/>
      <c r="Z34"/>
      <c r="AA34" s="9"/>
      <c r="AB34"/>
      <c r="AC34" s="9"/>
    </row>
    <row r="35" spans="18:29" ht="27" customHeight="1" x14ac:dyDescent="0.15"/>
    <row r="36" spans="18:29" ht="27" customHeight="1" x14ac:dyDescent="0.15"/>
    <row r="37" spans="18:29" ht="27" customHeight="1" x14ac:dyDescent="0.15"/>
    <row r="38" spans="18:29" ht="27" customHeight="1" x14ac:dyDescent="0.15"/>
    <row r="39" spans="18:29" ht="27" customHeight="1" x14ac:dyDescent="0.15"/>
    <row r="40" spans="18:29" ht="27" customHeight="1" x14ac:dyDescent="0.15"/>
    <row r="41" spans="18:29" ht="27" customHeight="1" x14ac:dyDescent="0.15"/>
    <row r="42" spans="18:29" ht="27" customHeight="1" x14ac:dyDescent="0.15"/>
    <row r="43" spans="18:29" ht="27" customHeight="1" x14ac:dyDescent="0.15"/>
    <row r="44" spans="18:29" ht="27" customHeight="1" x14ac:dyDescent="0.15"/>
    <row r="45" spans="18:29" ht="27" customHeight="1" x14ac:dyDescent="0.15"/>
    <row r="46" spans="18:29" ht="27" customHeight="1" x14ac:dyDescent="0.15"/>
    <row r="47" spans="18:29" ht="27" customHeight="1" x14ac:dyDescent="0.15"/>
    <row r="48" spans="18:29" ht="27" customHeight="1" x14ac:dyDescent="0.15"/>
    <row r="49" s="1" customFormat="1" ht="27" customHeight="1" x14ac:dyDescent="0.15"/>
    <row r="50" s="1" customFormat="1" ht="27" customHeight="1" x14ac:dyDescent="0.15"/>
    <row r="51" s="1" customFormat="1" ht="27" customHeight="1" x14ac:dyDescent="0.15"/>
    <row r="52" s="1" customFormat="1" ht="27" customHeight="1" x14ac:dyDescent="0.15"/>
    <row r="53" s="1" customFormat="1" ht="27" customHeight="1" x14ac:dyDescent="0.15"/>
    <row r="54" s="1" customFormat="1" ht="27" customHeight="1" x14ac:dyDescent="0.15"/>
    <row r="55" s="1" customFormat="1" ht="27" customHeight="1" x14ac:dyDescent="0.15"/>
    <row r="56" s="1" customFormat="1" ht="27" customHeight="1" x14ac:dyDescent="0.15"/>
    <row r="57" s="1" customFormat="1" ht="27" customHeight="1" x14ac:dyDescent="0.15"/>
    <row r="58" s="1" customFormat="1" ht="27" customHeight="1" x14ac:dyDescent="0.15"/>
    <row r="59" s="1" customFormat="1" ht="27" customHeight="1" x14ac:dyDescent="0.15"/>
  </sheetData>
  <mergeCells count="32">
    <mergeCell ref="E8:K8"/>
    <mergeCell ref="C9:K9"/>
    <mergeCell ref="C5:K5"/>
    <mergeCell ref="C18:K18"/>
    <mergeCell ref="B22:K22"/>
    <mergeCell ref="C21:K21"/>
    <mergeCell ref="C3:K3"/>
    <mergeCell ref="F2:G2"/>
    <mergeCell ref="I2:K2"/>
    <mergeCell ref="C16:K16"/>
    <mergeCell ref="C2:D2"/>
    <mergeCell ref="F6:G6"/>
    <mergeCell ref="G11:H11"/>
    <mergeCell ref="I11:K11"/>
    <mergeCell ref="C11:E11"/>
    <mergeCell ref="C13:K13"/>
    <mergeCell ref="C6:E6"/>
    <mergeCell ref="H6:K6"/>
    <mergeCell ref="G4:H4"/>
    <mergeCell ref="C4:E4"/>
    <mergeCell ref="C12:K12"/>
    <mergeCell ref="C10:K10"/>
    <mergeCell ref="B24:K26"/>
    <mergeCell ref="C17:K17"/>
    <mergeCell ref="B29:F29"/>
    <mergeCell ref="G29:K29"/>
    <mergeCell ref="G28:K28"/>
    <mergeCell ref="B28:F28"/>
    <mergeCell ref="E19:K19"/>
    <mergeCell ref="B23:K23"/>
    <mergeCell ref="C27:F27"/>
    <mergeCell ref="G27:K27"/>
  </mergeCells>
  <phoneticPr fontId="3"/>
  <printOptions horizontalCentered="1"/>
  <pageMargins left="0.23622047244094491" right="0.23622047244094491" top="0.15748031496062992" bottom="0.15748031496062992" header="0.31496062992125984" footer="0.31496062992125984"/>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実施団体一覧（５０団体）</vt:lpstr>
      <vt:lpstr>クラブ個別データ</vt:lpstr>
      <vt:lpstr>クラブ個別データ!Print_Area</vt:lpstr>
      <vt:lpstr>'実施団体一覧（５０団体）'!Print_Area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松田　隆幸</dc:creator>
  <cp:lastModifiedBy>米倉　孝輔</cp:lastModifiedBy>
  <cp:lastPrinted>2026-05-12T09:42:41Z</cp:lastPrinted>
  <dcterms:created xsi:type="dcterms:W3CDTF">2026-03-30T02:14:51Z</dcterms:created>
  <dcterms:modified xsi:type="dcterms:W3CDTF">2026-05-12T09:48:26Z</dcterms:modified>
</cp:coreProperties>
</file>