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showInkAnnotation="0"/>
  <mc:AlternateContent xmlns:mc="http://schemas.openxmlformats.org/markup-compatibility/2006">
    <mc:Choice Requires="x15">
      <x15ac:absPath xmlns:x15ac="http://schemas.microsoft.com/office/spreadsheetml/2010/11/ac" url="\\Lg-fs01\01_070_050_000\02事業者係\02固有\001 制度運営\01-1 介護保険事業者関係書\01 各サービス担当業務\03 居宅系\01 居宅介護支援\特定事業所集中減算\01 HP･様式\"/>
    </mc:Choice>
  </mc:AlternateContent>
  <xr:revisionPtr revIDLastSave="0" documentId="13_ncr:1_{072B7177-CFA7-4FBA-875B-5654A2D03A16}" xr6:coauthVersionLast="36" xr6:coauthVersionMax="36" xr10:uidLastSave="{00000000-0000-0000-0000-000000000000}"/>
  <bookViews>
    <workbookView xWindow="360" yWindow="60" windowWidth="17640" windowHeight="7980" activeTab="1" xr2:uid="{00000000-000D-0000-FFFF-FFFF00000000}"/>
  </bookViews>
  <sheets>
    <sheet name="様式1" sheetId="12" r:id="rId1"/>
    <sheet name="別紙１" sheetId="4" r:id="rId2"/>
    <sheet name="別紙2訪問" sheetId="9" r:id="rId3"/>
    <sheet name="別紙2通所" sheetId="10" r:id="rId4"/>
    <sheet name="別紙2地密通所" sheetId="1" r:id="rId5"/>
    <sheet name="別紙2福祉用具" sheetId="11" r:id="rId6"/>
    <sheet name="別紙１ (記入例)" sheetId="8" r:id="rId7"/>
    <sheet name="別紙2 (記入例)" sheetId="6" r:id="rId8"/>
  </sheets>
  <definedNames>
    <definedName name="_xlnm.Print_Area" localSheetId="1">別紙１!$A$1:$M$100</definedName>
    <definedName name="_xlnm.Print_Area" localSheetId="6">'別紙１ (記入例)'!$A$1:$M$113</definedName>
    <definedName name="_xlnm.Print_Area" localSheetId="7">'別紙2 (記入例)'!$A$1:$K$31</definedName>
    <definedName name="_xlnm.Print_Area" localSheetId="0">様式1!$A$1:$W$38</definedName>
  </definedNames>
  <calcPr calcId="191029"/>
</workbook>
</file>

<file path=xl/calcChain.xml><?xml version="1.0" encoding="utf-8"?>
<calcChain xmlns="http://schemas.openxmlformats.org/spreadsheetml/2006/main">
  <c r="I2" i="8" l="1"/>
  <c r="O9" i="4" l="1"/>
  <c r="O15" i="4"/>
  <c r="O14" i="4"/>
  <c r="O13" i="4"/>
  <c r="O12" i="4"/>
  <c r="O11" i="4"/>
  <c r="O10" i="4"/>
  <c r="C12" i="4"/>
  <c r="J14" i="4"/>
  <c r="J11" i="4"/>
  <c r="C14" i="4"/>
  <c r="C15" i="4"/>
  <c r="C11" i="4"/>
  <c r="J12" i="4"/>
  <c r="C9" i="4"/>
  <c r="C10" i="4"/>
  <c r="J13" i="4"/>
  <c r="J15" i="4"/>
  <c r="C13" i="4"/>
  <c r="K11" i="4" l="1"/>
  <c r="K15" i="4"/>
  <c r="K12" i="4"/>
  <c r="K14" i="4"/>
  <c r="K13" i="4"/>
  <c r="I2" i="4"/>
  <c r="B4" i="4"/>
  <c r="F4" i="4"/>
  <c r="L15" i="4"/>
  <c r="L13" i="4"/>
  <c r="L11" i="4"/>
  <c r="L14" i="4"/>
  <c r="L12" i="4"/>
  <c r="G3" i="1" l="1"/>
  <c r="D3" i="1"/>
  <c r="G3" i="11"/>
  <c r="D3" i="11"/>
  <c r="G3" i="10"/>
  <c r="D3" i="10"/>
  <c r="G3" i="9"/>
  <c r="D3" i="9"/>
  <c r="I29" i="11"/>
  <c r="H29" i="11"/>
  <c r="G29" i="11"/>
  <c r="F29" i="11"/>
  <c r="E29" i="11"/>
  <c r="D29" i="11"/>
  <c r="J25" i="11"/>
  <c r="J21" i="11"/>
  <c r="J17" i="11"/>
  <c r="J13" i="11"/>
  <c r="J9" i="11"/>
  <c r="J5" i="11"/>
  <c r="K25" i="11" s="1"/>
  <c r="I29" i="10"/>
  <c r="H29" i="10"/>
  <c r="G29" i="10"/>
  <c r="F29" i="10"/>
  <c r="E29" i="10"/>
  <c r="D29" i="10"/>
  <c r="J25" i="10"/>
  <c r="J21" i="10"/>
  <c r="J17" i="10"/>
  <c r="J13" i="10"/>
  <c r="J9" i="10"/>
  <c r="J5" i="10"/>
  <c r="I29" i="9"/>
  <c r="H29" i="9"/>
  <c r="G29" i="9"/>
  <c r="F29" i="9"/>
  <c r="E29" i="9"/>
  <c r="D29" i="9"/>
  <c r="J25" i="9"/>
  <c r="J21" i="9"/>
  <c r="J17" i="9"/>
  <c r="J13" i="9"/>
  <c r="J9" i="9"/>
  <c r="J5" i="9"/>
  <c r="G67" i="4"/>
  <c r="F67" i="4"/>
  <c r="E67" i="4"/>
  <c r="D67" i="4"/>
  <c r="C67" i="4"/>
  <c r="B67" i="4"/>
  <c r="G65" i="4"/>
  <c r="F65" i="4"/>
  <c r="E65" i="4"/>
  <c r="D65" i="4"/>
  <c r="C65" i="4"/>
  <c r="B65" i="4"/>
  <c r="G60" i="4"/>
  <c r="I4" i="1" s="1"/>
  <c r="F60" i="4"/>
  <c r="H4" i="9" s="1"/>
  <c r="E60" i="4"/>
  <c r="G4" i="1" s="1"/>
  <c r="D60" i="4"/>
  <c r="F4" i="9" s="1"/>
  <c r="C60" i="4"/>
  <c r="E4" i="1" s="1"/>
  <c r="B60" i="4"/>
  <c r="D4" i="10" s="1"/>
  <c r="M11" i="4"/>
  <c r="M12" i="4"/>
  <c r="M13" i="4"/>
  <c r="M14" i="4"/>
  <c r="M15" i="4"/>
  <c r="H61" i="4"/>
  <c r="I61" i="4"/>
  <c r="J61" i="4"/>
  <c r="H66" i="4"/>
  <c r="I66" i="4"/>
  <c r="J66" i="4"/>
  <c r="H68" i="4"/>
  <c r="I68" i="4"/>
  <c r="J68" i="4"/>
  <c r="K75" i="4"/>
  <c r="L75" i="4"/>
  <c r="M75" i="4"/>
  <c r="J5" i="1"/>
  <c r="K21" i="1" s="1"/>
  <c r="J9" i="1"/>
  <c r="J13" i="1"/>
  <c r="J17" i="1"/>
  <c r="J21" i="1"/>
  <c r="J25" i="1"/>
  <c r="D29" i="1"/>
  <c r="E29" i="1"/>
  <c r="F29" i="1"/>
  <c r="G29" i="1"/>
  <c r="H29" i="1"/>
  <c r="I29" i="1"/>
  <c r="K9" i="8"/>
  <c r="M9" i="8"/>
  <c r="K10" i="8"/>
  <c r="M10" i="8"/>
  <c r="K11" i="8"/>
  <c r="M11" i="8"/>
  <c r="K12" i="8"/>
  <c r="M12" i="8"/>
  <c r="M14" i="8"/>
  <c r="M15" i="8"/>
  <c r="H62" i="8"/>
  <c r="I62" i="8"/>
  <c r="J62" i="8"/>
  <c r="H67" i="8"/>
  <c r="I67" i="8"/>
  <c r="J67" i="8"/>
  <c r="H69" i="8"/>
  <c r="I69" i="8"/>
  <c r="J69" i="8"/>
  <c r="K76" i="8"/>
  <c r="M76" i="8"/>
  <c r="D29" i="6"/>
  <c r="E29" i="6"/>
  <c r="F29" i="6"/>
  <c r="G29" i="6"/>
  <c r="H29" i="6"/>
  <c r="I29" i="6"/>
  <c r="J29" i="6"/>
  <c r="G4" i="9"/>
  <c r="E4" i="11"/>
  <c r="H4" i="10"/>
  <c r="K9" i="1" l="1"/>
  <c r="K17" i="1"/>
  <c r="K25" i="1"/>
  <c r="K13" i="1"/>
  <c r="K5" i="11"/>
  <c r="K9" i="11"/>
  <c r="K17" i="11"/>
  <c r="J29" i="11"/>
  <c r="K13" i="11"/>
  <c r="K21" i="11"/>
  <c r="J29" i="1"/>
  <c r="K5" i="1"/>
  <c r="K5" i="9"/>
  <c r="K25" i="10"/>
  <c r="K5" i="10"/>
  <c r="K9" i="10"/>
  <c r="K17" i="10"/>
  <c r="J29" i="10"/>
  <c r="K13" i="10"/>
  <c r="K21" i="10"/>
  <c r="K21" i="9"/>
  <c r="J29" i="9"/>
  <c r="K9" i="9"/>
  <c r="K17" i="9"/>
  <c r="K25" i="9"/>
  <c r="K13" i="9"/>
  <c r="G4" i="10"/>
  <c r="I4" i="9"/>
  <c r="E4" i="9"/>
  <c r="I4" i="10"/>
  <c r="E4" i="10"/>
  <c r="G4" i="11"/>
  <c r="D4" i="11"/>
  <c r="D4" i="9"/>
  <c r="D4" i="1"/>
  <c r="F4" i="1"/>
  <c r="H4" i="1"/>
  <c r="I4" i="11"/>
  <c r="F4" i="10"/>
  <c r="H4" i="11"/>
  <c r="F4" i="11"/>
  <c r="J9" i="4"/>
  <c r="J10" i="4"/>
  <c r="K9" i="4" l="1"/>
  <c r="K10" i="4"/>
  <c r="L10" i="4"/>
  <c r="L9" i="4"/>
  <c r="M9" i="4" l="1"/>
  <c r="M1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岩佐　雄太</author>
  </authors>
  <commentList>
    <comment ref="A9" authorId="0" shapeId="0" xr:uid="{00000000-0006-0000-0000-000001000000}">
      <text>
        <r>
          <rPr>
            <b/>
            <sz val="9"/>
            <rFont val="ＭＳ Ｐゴシック"/>
            <family val="3"/>
            <charset val="128"/>
          </rPr>
          <t>プルダウンから選択</t>
        </r>
        <r>
          <rPr>
            <sz val="9"/>
            <rFont val="ＭＳ Ｐゴシック"/>
            <family val="3"/>
            <charset val="128"/>
          </rPr>
          <t xml:space="preserve">
</t>
        </r>
      </text>
    </comment>
    <comment ref="C9" authorId="1" shapeId="0" xr:uid="{A8E57E9F-16AD-4BC1-96EB-21A309BC5CA8}">
      <text>
        <r>
          <rPr>
            <sz val="9"/>
            <color indexed="81"/>
            <rFont val="MS P ゴシック"/>
            <family val="3"/>
            <charset val="128"/>
          </rPr>
          <t>最高法人が2以上ある場合でも、法人名は1つしか自動で転記されません。
記載は自動で転記される法人のもののみので構いません。</t>
        </r>
      </text>
    </comment>
    <comment ref="H49" authorId="0" shapeId="0" xr:uid="{00000000-0006-0000-0000-000002000000}">
      <text>
        <r>
          <rPr>
            <b/>
            <sz val="9"/>
            <rFont val="ＭＳ Ｐゴシック"/>
            <family val="3"/>
            <charset val="128"/>
          </rPr>
          <t>プルダウンから選択</t>
        </r>
        <r>
          <rPr>
            <sz val="9"/>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岩佐　雄太</author>
    <author>埼玉県</author>
    <author>川久保　真理</author>
  </authors>
  <commentList>
    <comment ref="E9" authorId="0" shapeId="0" xr:uid="{100F8A2C-75DE-4DCE-9C14-5A728D943185}">
      <text>
        <r>
          <rPr>
            <sz val="9"/>
            <color indexed="81"/>
            <rFont val="MS P ゴシック"/>
            <family val="3"/>
            <charset val="128"/>
          </rPr>
          <t>別紙２で「○」のついた法人について記入します</t>
        </r>
      </text>
    </comment>
    <comment ref="K9" authorId="1" shapeId="0" xr:uid="{00000000-0006-0000-0500-000002000000}">
      <text>
        <r>
          <rPr>
            <sz val="9"/>
            <color indexed="81"/>
            <rFont val="ＭＳ Ｐゴシック"/>
            <family val="3"/>
            <charset val="128"/>
          </rPr>
          <t>小数点以下は切り捨ててされます</t>
        </r>
      </text>
    </comment>
    <comment ref="M9" authorId="1" shapeId="0" xr:uid="{00000000-0006-0000-0500-000003000000}">
      <text>
        <r>
          <rPr>
            <sz val="9"/>
            <rFont val="ＭＳ Ｐゴシック"/>
            <family val="3"/>
            <charset val="128"/>
          </rPr>
          <t>④＞③の場合に○が付きます</t>
        </r>
      </text>
    </comment>
    <comment ref="C12" authorId="0" shapeId="0" xr:uid="{6ABD28FA-F0E3-4FC0-AC67-9490AD835DAF}">
      <text>
        <r>
          <rPr>
            <sz val="9"/>
            <color indexed="81"/>
            <rFont val="MS P ゴシック"/>
            <family val="3"/>
            <charset val="128"/>
          </rPr>
          <t>最高法人が2以上ある場合でも、法人名は1つしか自動で転記されません。
記載は自動で転記される法人のもののみので構いません。</t>
        </r>
      </text>
    </comment>
    <comment ref="G17" authorId="2" shapeId="0" xr:uid="{00000000-0006-0000-0500-000005000000}">
      <text>
        <r>
          <rPr>
            <sz val="9"/>
            <color indexed="81"/>
            <rFont val="MS P ゴシック"/>
            <family val="3"/>
            <charset val="128"/>
          </rPr>
          <t>選択肢によって表示が変わります。</t>
        </r>
      </text>
    </comment>
    <comment ref="A37" authorId="1" shapeId="0" xr:uid="{00000000-0006-0000-0500-000006000000}">
      <text>
        <r>
          <rPr>
            <sz val="9"/>
            <color indexed="81"/>
            <rFont val="ＭＳ Ｐゴシック"/>
            <family val="3"/>
            <charset val="128"/>
          </rPr>
          <t>３で有の場合はいずれかに○をつけてください</t>
        </r>
      </text>
    </comment>
    <comment ref="A45" authorId="1" shapeId="0" xr:uid="{00000000-0006-0000-0500-000007000000}">
      <text>
        <r>
          <rPr>
            <sz val="9"/>
            <color indexed="81"/>
            <rFont val="ＭＳ Ｐゴシック"/>
            <family val="3"/>
            <charset val="128"/>
          </rPr>
          <t>「減算の有無の判定を求める正当な理由の項目」で○をしたもののみ記入してください</t>
        </r>
        <r>
          <rPr>
            <b/>
            <sz val="9"/>
            <rFont val="ＭＳ Ｐゴシック"/>
            <family val="3"/>
            <charset val="128"/>
          </rPr>
          <t xml:space="preserve">
（本記入例では記入の参考とするためすべての項目に記入していますが、実際の書類では該当する項目のみの記入となります）</t>
        </r>
      </text>
    </comment>
    <comment ref="B62" authorId="1" shapeId="0" xr:uid="{00000000-0006-0000-0500-000008000000}">
      <text>
        <r>
          <rPr>
            <sz val="9"/>
            <rFont val="ＭＳ Ｐゴシック"/>
            <family val="3"/>
            <charset val="128"/>
          </rPr>
          <t>給付管理票を作成している件数を記入してください（地域包括支援センターから受託している要支援者分は除く）</t>
        </r>
      </text>
    </comment>
    <comment ref="J62" authorId="1" shapeId="0" xr:uid="{00000000-0006-0000-0500-000009000000}">
      <text>
        <r>
          <rPr>
            <sz val="9"/>
            <color indexed="81"/>
            <rFont val="ＭＳ Ｐゴシック"/>
            <family val="3"/>
            <charset val="128"/>
          </rPr>
          <t>各月の平均が２０件以下の場合、この欄に○が付されます</t>
        </r>
      </text>
    </comment>
    <comment ref="J69" authorId="1" shapeId="0" xr:uid="{00000000-0006-0000-0500-00000A000000}">
      <text>
        <r>
          <rPr>
            <sz val="9"/>
            <color indexed="81"/>
            <rFont val="ＭＳ Ｐゴシック"/>
            <family val="3"/>
            <charset val="128"/>
          </rPr>
          <t>各月のサービスごとの平均が１０件以下の場合、この欄に○が付されます</t>
        </r>
      </text>
    </comment>
    <comment ref="A73" authorId="1" shapeId="0" xr:uid="{00000000-0006-0000-0500-00000B000000}">
      <text>
        <r>
          <rPr>
            <sz val="9"/>
            <color indexed="81"/>
            <rFont val="ＭＳ Ｐゴシック"/>
            <family val="3"/>
            <charset val="128"/>
          </rPr>
          <t>別紙４に基づいて入力してください</t>
        </r>
      </text>
    </comment>
    <comment ref="C76" authorId="1" shapeId="0" xr:uid="{00000000-0006-0000-0500-00000C000000}">
      <text>
        <r>
          <rPr>
            <sz val="9"/>
            <rFont val="ＭＳ Ｐゴシック"/>
            <family val="3"/>
            <charset val="128"/>
          </rPr>
          <t>別紙４で「○」のついた法人について記入します</t>
        </r>
      </text>
    </comment>
    <comment ref="K76" authorId="1" shapeId="0" xr:uid="{00000000-0006-0000-0500-00000D000000}">
      <text>
        <r>
          <rPr>
            <sz val="9"/>
            <rFont val="ＭＳ Ｐゴシック"/>
            <family val="3"/>
            <charset val="128"/>
          </rPr>
          <t>小数点以下を切り捨ててください</t>
        </r>
      </text>
    </comment>
    <comment ref="A85" authorId="1" shapeId="0" xr:uid="{00000000-0006-0000-0500-00000E000000}">
      <text>
        <r>
          <rPr>
            <sz val="9"/>
            <color indexed="81"/>
            <rFont val="ＭＳ Ｐゴシック"/>
            <family val="3"/>
            <charset val="128"/>
          </rPr>
          <t xml:space="preserve">いずれかにチェックを付け、「届出の要否」欄を参照してください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5" authorId="0" shapeId="0" xr:uid="{00000000-0006-0000-0600-000001000000}">
      <text>
        <r>
          <rPr>
            <sz val="9"/>
            <color indexed="81"/>
            <rFont val="ＭＳ Ｐゴシック"/>
            <family val="3"/>
            <charset val="128"/>
          </rPr>
          <t>一つの法人の複数の事業所にケアを依頼している場合</t>
        </r>
      </text>
    </comment>
    <comment ref="J5" authorId="0" shapeId="0" xr:uid="{00000000-0006-0000-0600-000002000000}">
      <text>
        <r>
          <rPr>
            <sz val="9"/>
            <color indexed="81"/>
            <rFont val="ＭＳ Ｐゴシック"/>
            <family val="3"/>
            <charset val="128"/>
          </rPr>
          <t>別紙１　１－④に転記されます</t>
        </r>
      </text>
    </comment>
    <comment ref="K5" authorId="0" shapeId="0" xr:uid="{00000000-0006-0000-0600-000003000000}">
      <text>
        <r>
          <rPr>
            <sz val="9"/>
            <color indexed="81"/>
            <rFont val="ＭＳ Ｐゴシック"/>
            <family val="3"/>
            <charset val="128"/>
          </rPr>
          <t>一番件数が多い法人に○をつけてください
最高法人が2以上ある場合でも、法人名は1つしか自動記載されません。
自動記載される法人のみの記載で構いません。</t>
        </r>
      </text>
    </comment>
    <comment ref="D6" authorId="0" shapeId="0" xr:uid="{00000000-0006-0000-0600-000004000000}">
      <text>
        <r>
          <rPr>
            <sz val="9"/>
            <color indexed="81"/>
            <rFont val="ＭＳ Ｐゴシック"/>
            <family val="3"/>
            <charset val="128"/>
          </rPr>
          <t xml:space="preserve">一人の利用者が「かわぐち」と「あおき」の両方を利用している場合、いずれか一つのみに計上します
</t>
        </r>
      </text>
    </comment>
    <comment ref="F7" authorId="0" shapeId="0" xr:uid="{00000000-0006-0000-0600-000005000000}">
      <text>
        <r>
          <rPr>
            <sz val="9"/>
            <color indexed="81"/>
            <rFont val="ＭＳ Ｐゴシック"/>
            <family val="3"/>
            <charset val="128"/>
          </rPr>
          <t>一人の利用者が「（株）かわぐち」と「（福）キューポラ」双方を利用している場合は、利用者数の多い「（株）かわぐち」へ計上します</t>
        </r>
      </text>
    </comment>
    <comment ref="D29" authorId="0" shapeId="0" xr:uid="{00000000-0006-0000-0600-000006000000}">
      <text>
        <r>
          <rPr>
            <sz val="9"/>
            <color indexed="81"/>
            <rFont val="ＭＳ Ｐゴシック"/>
            <family val="3"/>
            <charset val="128"/>
          </rPr>
          <t>合計が自動計算されます</t>
        </r>
      </text>
    </comment>
    <comment ref="J29" authorId="0" shapeId="0" xr:uid="{00000000-0006-0000-0600-000007000000}">
      <text>
        <r>
          <rPr>
            <sz val="9"/>
            <color indexed="81"/>
            <rFont val="ＭＳ Ｐゴシック"/>
            <family val="3"/>
            <charset val="128"/>
          </rPr>
          <t>別紙１の１－②に自動で転記されます</t>
        </r>
      </text>
    </comment>
  </commentList>
</comments>
</file>

<file path=xl/sharedStrings.xml><?xml version="1.0" encoding="utf-8"?>
<sst xmlns="http://schemas.openxmlformats.org/spreadsheetml/2006/main" count="384" uniqueCount="194">
  <si>
    <t>事業所番号</t>
    <rPh sb="0" eb="3">
      <t>ジギョウショ</t>
    </rPh>
    <rPh sb="3" eb="5">
      <t>バンゴウ</t>
    </rPh>
    <phoneticPr fontId="2"/>
  </si>
  <si>
    <t>事業所名</t>
    <rPh sb="0" eb="3">
      <t>ジギョウショ</t>
    </rPh>
    <rPh sb="3" eb="4">
      <t>メイ</t>
    </rPh>
    <phoneticPr fontId="2"/>
  </si>
  <si>
    <t>サービス</t>
    <phoneticPr fontId="2"/>
  </si>
  <si>
    <t>法人名</t>
    <rPh sb="0" eb="2">
      <t>ホウジン</t>
    </rPh>
    <rPh sb="2" eb="3">
      <t>メイ</t>
    </rPh>
    <phoneticPr fontId="2"/>
  </si>
  <si>
    <t>代表者名</t>
    <rPh sb="0" eb="3">
      <t>ダイヒョウシャ</t>
    </rPh>
    <rPh sb="3" eb="4">
      <t>メイ</t>
    </rPh>
    <phoneticPr fontId="2"/>
  </si>
  <si>
    <t>住所</t>
    <rPh sb="0" eb="2">
      <t>ジュウショ</t>
    </rPh>
    <phoneticPr fontId="2"/>
  </si>
  <si>
    <t>全体月計</t>
    <rPh sb="0" eb="2">
      <t>ゼンタイ</t>
    </rPh>
    <rPh sb="2" eb="3">
      <t>ゲツ</t>
    </rPh>
    <rPh sb="3" eb="4">
      <t>ケイ</t>
    </rPh>
    <phoneticPr fontId="2"/>
  </si>
  <si>
    <t>訪問介護</t>
    <rPh sb="0" eb="2">
      <t>ホウモン</t>
    </rPh>
    <rPh sb="2" eb="4">
      <t>カイゴ</t>
    </rPh>
    <phoneticPr fontId="2"/>
  </si>
  <si>
    <t>担当者名</t>
    <rPh sb="0" eb="4">
      <t>タントウシャメイ</t>
    </rPh>
    <phoneticPr fontId="2"/>
  </si>
  <si>
    <t>電話</t>
    <rPh sb="0" eb="2">
      <t>デンワ</t>
    </rPh>
    <phoneticPr fontId="2"/>
  </si>
  <si>
    <t>サービスごとの紹介率計算内訳書</t>
    <rPh sb="7" eb="9">
      <t>ショウカイ</t>
    </rPh>
    <rPh sb="9" eb="10">
      <t>リツ</t>
    </rPh>
    <rPh sb="10" eb="12">
      <t>ケイサン</t>
    </rPh>
    <rPh sb="12" eb="15">
      <t>ウチワケショ</t>
    </rPh>
    <phoneticPr fontId="2"/>
  </si>
  <si>
    <t>別紙１</t>
    <rPh sb="0" eb="2">
      <t>ベッシ</t>
    </rPh>
    <phoneticPr fontId="2"/>
  </si>
  <si>
    <t>最高法人計</t>
    <rPh sb="0" eb="2">
      <t>サイコウ</t>
    </rPh>
    <rPh sb="2" eb="4">
      <t>ホウジン</t>
    </rPh>
    <rPh sb="4" eb="5">
      <t>ケイ</t>
    </rPh>
    <phoneticPr fontId="2"/>
  </si>
  <si>
    <t>②</t>
    <phoneticPr fontId="2"/>
  </si>
  <si>
    <t>④</t>
    <phoneticPr fontId="2"/>
  </si>
  <si>
    <t>※　同一法人で同一サービスを展開している複数の事業所を利用している利用者がいる場合には、いずれか一方の事業所分のみを計上してください。</t>
    <rPh sb="2" eb="4">
      <t>ドウイツ</t>
    </rPh>
    <rPh sb="4" eb="6">
      <t>ホウジン</t>
    </rPh>
    <rPh sb="7" eb="9">
      <t>ドウイツ</t>
    </rPh>
    <rPh sb="14" eb="16">
      <t>テンカイ</t>
    </rPh>
    <rPh sb="20" eb="22">
      <t>フクスウ</t>
    </rPh>
    <rPh sb="23" eb="26">
      <t>ジギョウショ</t>
    </rPh>
    <rPh sb="27" eb="29">
      <t>リヨウ</t>
    </rPh>
    <rPh sb="33" eb="36">
      <t>リヨウシャ</t>
    </rPh>
    <rPh sb="39" eb="41">
      <t>バアイ</t>
    </rPh>
    <rPh sb="48" eb="50">
      <t>イッポウ</t>
    </rPh>
    <rPh sb="51" eb="54">
      <t>ジギョウショ</t>
    </rPh>
    <rPh sb="54" eb="55">
      <t>ブン</t>
    </rPh>
    <rPh sb="58" eb="60">
      <t>ケイジョウ</t>
    </rPh>
    <phoneticPr fontId="2"/>
  </si>
  <si>
    <t>合計(①)</t>
    <rPh sb="0" eb="2">
      <t>ゴウケイ</t>
    </rPh>
    <phoneticPr fontId="2"/>
  </si>
  <si>
    <t xml:space="preserve"> </t>
    <phoneticPr fontId="2"/>
  </si>
  <si>
    <t>計</t>
    <rPh sb="0" eb="1">
      <t>ケイ</t>
    </rPh>
    <phoneticPr fontId="2"/>
  </si>
  <si>
    <t>最高法人</t>
    <rPh sb="0" eb="2">
      <t>サイコウ</t>
    </rPh>
    <rPh sb="2" eb="4">
      <t>ホウジン</t>
    </rPh>
    <phoneticPr fontId="2"/>
  </si>
  <si>
    <t>平均(①/6)</t>
    <rPh sb="0" eb="2">
      <t>ヘイキン</t>
    </rPh>
    <phoneticPr fontId="2"/>
  </si>
  <si>
    <t>　　　別法人で同一サービスの複数の事業所を利用している利用者がいる場合は、位置づけているケアプラン数が多い法人の方に計上してください。</t>
    <rPh sb="3" eb="6">
      <t>ベツホウジン</t>
    </rPh>
    <rPh sb="7" eb="9">
      <t>ドウイツ</t>
    </rPh>
    <rPh sb="14" eb="16">
      <t>フクスウ</t>
    </rPh>
    <rPh sb="17" eb="20">
      <t>ジギョウショ</t>
    </rPh>
    <rPh sb="21" eb="23">
      <t>リヨウ</t>
    </rPh>
    <rPh sb="27" eb="30">
      <t>リヨウシャ</t>
    </rPh>
    <rPh sb="33" eb="35">
      <t>バアイ</t>
    </rPh>
    <rPh sb="37" eb="39">
      <t>イチ</t>
    </rPh>
    <rPh sb="49" eb="50">
      <t>スウ</t>
    </rPh>
    <rPh sb="51" eb="52">
      <t>オオ</t>
    </rPh>
    <rPh sb="53" eb="55">
      <t>ホウジン</t>
    </rPh>
    <rPh sb="56" eb="57">
      <t>ホウ</t>
    </rPh>
    <rPh sb="58" eb="60">
      <t>ケイジョウ</t>
    </rPh>
    <phoneticPr fontId="2"/>
  </si>
  <si>
    <t>別紙２</t>
    <rPh sb="0" eb="2">
      <t>ベッシ</t>
    </rPh>
    <phoneticPr fontId="2"/>
  </si>
  <si>
    <t>記入例（別紙２）</t>
    <rPh sb="0" eb="2">
      <t>キニュウ</t>
    </rPh>
    <rPh sb="2" eb="3">
      <t>レイ</t>
    </rPh>
    <rPh sb="4" eb="6">
      <t>ベッシ</t>
    </rPh>
    <phoneticPr fontId="2"/>
  </si>
  <si>
    <t>別紙２－１</t>
    <rPh sb="0" eb="2">
      <t>ベッシ</t>
    </rPh>
    <phoneticPr fontId="2"/>
  </si>
  <si>
    <t>○</t>
    <phoneticPr fontId="2"/>
  </si>
  <si>
    <t>サービス種類（訪問介護　　　　　　　　　　　　　）</t>
    <rPh sb="4" eb="6">
      <t>シュルイ</t>
    </rPh>
    <rPh sb="7" eb="9">
      <t>ホウモン</t>
    </rPh>
    <rPh sb="9" eb="11">
      <t>カイゴ</t>
    </rPh>
    <phoneticPr fontId="2"/>
  </si>
  <si>
    <t>80％超過</t>
    <rPh sb="3" eb="5">
      <t>チョウカ</t>
    </rPh>
    <phoneticPr fontId="2"/>
  </si>
  <si>
    <t>80％件数</t>
    <rPh sb="3" eb="5">
      <t>ケンスウ</t>
    </rPh>
    <phoneticPr fontId="2"/>
  </si>
  <si>
    <t>③(②×0.8)</t>
    <phoneticPr fontId="2"/>
  </si>
  <si>
    <t>１　紹介率最高法人を位置づけた居宅サービス計画の数の占める割合</t>
    <rPh sb="2" eb="4">
      <t>ショウカイ</t>
    </rPh>
    <rPh sb="4" eb="5">
      <t>リツ</t>
    </rPh>
    <rPh sb="5" eb="7">
      <t>サイコウ</t>
    </rPh>
    <rPh sb="7" eb="9">
      <t>ホウジン</t>
    </rPh>
    <rPh sb="10" eb="12">
      <t>イチ</t>
    </rPh>
    <rPh sb="15" eb="17">
      <t>キョタク</t>
    </rPh>
    <rPh sb="21" eb="23">
      <t>ケイカク</t>
    </rPh>
    <rPh sb="24" eb="25">
      <t>カズ</t>
    </rPh>
    <rPh sb="26" eb="27">
      <t>シ</t>
    </rPh>
    <rPh sb="29" eb="31">
      <t>ワリアイ</t>
    </rPh>
    <phoneticPr fontId="2"/>
  </si>
  <si>
    <t>２　紹介率最高法人への集中割合が８０％を超えるサービスの有無</t>
    <rPh sb="2" eb="4">
      <t>ショウカイ</t>
    </rPh>
    <rPh sb="4" eb="5">
      <t>リツ</t>
    </rPh>
    <rPh sb="5" eb="7">
      <t>サイコウ</t>
    </rPh>
    <rPh sb="7" eb="9">
      <t>ホウジン</t>
    </rPh>
    <rPh sb="11" eb="13">
      <t>シュウチュウ</t>
    </rPh>
    <rPh sb="13" eb="15">
      <t>ワリアイ</t>
    </rPh>
    <rPh sb="20" eb="21">
      <t>コ</t>
    </rPh>
    <rPh sb="28" eb="30">
      <t>ウム</t>
    </rPh>
    <phoneticPr fontId="2"/>
  </si>
  <si>
    <t>３　紹介率最高法人への集中割合が８０％を超える正当な理由の有無</t>
    <rPh sb="23" eb="25">
      <t>セイトウ</t>
    </rPh>
    <rPh sb="26" eb="28">
      <t>リユウ</t>
    </rPh>
    <rPh sb="29" eb="31">
      <t>ウム</t>
    </rPh>
    <phoneticPr fontId="2"/>
  </si>
  <si>
    <t>　　　　減算の有無の判定を求める正当な理由の項目</t>
    <rPh sb="4" eb="6">
      <t>ゲンサン</t>
    </rPh>
    <rPh sb="7" eb="9">
      <t>ウム</t>
    </rPh>
    <rPh sb="10" eb="12">
      <t>ハンテイ</t>
    </rPh>
    <rPh sb="13" eb="14">
      <t>モト</t>
    </rPh>
    <rPh sb="16" eb="18">
      <t>セイトウ</t>
    </rPh>
    <rPh sb="19" eb="21">
      <t>リユウ</t>
    </rPh>
    <rPh sb="22" eb="24">
      <t>コウモク</t>
    </rPh>
    <phoneticPr fontId="2"/>
  </si>
  <si>
    <t xml:space="preserve">（１）　居宅介護支援事業所の通常の事業の実施地域に訪問介護サービス等が各事業所でみた場合に５事業所未満である
</t>
    <phoneticPr fontId="2"/>
  </si>
  <si>
    <t>チェック欄</t>
    <rPh sb="4" eb="5">
      <t>ラン</t>
    </rPh>
    <phoneticPr fontId="2"/>
  </si>
  <si>
    <t>正当な理由の判定項目</t>
    <rPh sb="0" eb="2">
      <t>セイトウ</t>
    </rPh>
    <rPh sb="3" eb="5">
      <t>リユウ</t>
    </rPh>
    <rPh sb="6" eb="8">
      <t>ハンテイ</t>
    </rPh>
    <rPh sb="8" eb="10">
      <t>コウモク</t>
    </rPh>
    <phoneticPr fontId="2"/>
  </si>
  <si>
    <t>（２）　特別地域居宅介護支援加算を受けている</t>
    <phoneticPr fontId="2"/>
  </si>
  <si>
    <t>（３）　判定期間の１月当たりの平均居宅サービス計画件数が２０件以下である</t>
    <phoneticPr fontId="2"/>
  </si>
  <si>
    <t>（４）　対象サービスを位置づけているプランがサービス種類ごとでみた場合に１ヶ月あたりの平均で１０件以下である</t>
    <phoneticPr fontId="2"/>
  </si>
  <si>
    <t>　　　　</t>
    <phoneticPr fontId="2"/>
  </si>
  <si>
    <t>　※　２が【有】の場合</t>
    <rPh sb="6" eb="7">
      <t>ユウ</t>
    </rPh>
    <rPh sb="9" eb="11">
      <t>バアイ</t>
    </rPh>
    <phoneticPr fontId="2"/>
  </si>
  <si>
    <t>　※　２が【無】の場合</t>
    <rPh sb="6" eb="7">
      <t>ム</t>
    </rPh>
    <rPh sb="9" eb="11">
      <t>バアイ</t>
    </rPh>
    <phoneticPr fontId="2"/>
  </si>
  <si>
    <t>（６）　その他の「正当な理由」</t>
    <phoneticPr fontId="2"/>
  </si>
  <si>
    <r>
      <rPr>
        <u/>
        <sz val="11"/>
        <rFont val="ＭＳ Ｐゴシック"/>
        <family val="3"/>
        <charset val="128"/>
      </rPr>
      <t>正当な理由（１）関係</t>
    </r>
    <r>
      <rPr>
        <sz val="11"/>
        <rFont val="ＭＳ Ｐゴシック"/>
        <family val="3"/>
        <charset val="128"/>
      </rPr>
      <t xml:space="preserve"> 　　事業所の実施区域の状況</t>
    </r>
    <rPh sb="0" eb="2">
      <t>セイトウ</t>
    </rPh>
    <rPh sb="3" eb="5">
      <t>リユウ</t>
    </rPh>
    <rPh sb="8" eb="10">
      <t>カンケイ</t>
    </rPh>
    <rPh sb="13" eb="16">
      <t>ジギョウショ</t>
    </rPh>
    <rPh sb="17" eb="19">
      <t>ジッシ</t>
    </rPh>
    <rPh sb="19" eb="21">
      <t>クイキ</t>
    </rPh>
    <rPh sb="22" eb="24">
      <t>ジョウキョウ</t>
    </rPh>
    <phoneticPr fontId="2"/>
  </si>
  <si>
    <t>通常の実施区域
（市町村名等を記入）</t>
    <rPh sb="0" eb="2">
      <t>ツウジョウ</t>
    </rPh>
    <rPh sb="3" eb="5">
      <t>ジッシ</t>
    </rPh>
    <rPh sb="5" eb="7">
      <t>クイキ</t>
    </rPh>
    <rPh sb="9" eb="12">
      <t>シチョウソン</t>
    </rPh>
    <rPh sb="12" eb="13">
      <t>メイ</t>
    </rPh>
    <rPh sb="13" eb="14">
      <t>トウ</t>
    </rPh>
    <rPh sb="15" eb="17">
      <t>キニュウ</t>
    </rPh>
    <phoneticPr fontId="2"/>
  </si>
  <si>
    <t>事業所数</t>
    <rPh sb="0" eb="3">
      <t>ジギョウショ</t>
    </rPh>
    <rPh sb="3" eb="4">
      <t>スウ</t>
    </rPh>
    <phoneticPr fontId="2"/>
  </si>
  <si>
    <t>サービス
種類</t>
    <rPh sb="5" eb="7">
      <t>シュルイ</t>
    </rPh>
    <phoneticPr fontId="2"/>
  </si>
  <si>
    <t>みなし
指定の
ない
サービス</t>
    <rPh sb="4" eb="6">
      <t>シテイ</t>
    </rPh>
    <phoneticPr fontId="2"/>
  </si>
  <si>
    <r>
      <rPr>
        <u/>
        <sz val="11"/>
        <rFont val="ＭＳ Ｐゴシック"/>
        <family val="3"/>
        <charset val="128"/>
      </rPr>
      <t>正当な理由（２）関係</t>
    </r>
    <r>
      <rPr>
        <sz val="11"/>
        <rFont val="ＭＳ Ｐゴシック"/>
        <family val="3"/>
        <charset val="128"/>
      </rPr>
      <t>　　特別地域居宅介護支援加算の有無</t>
    </r>
    <rPh sb="0" eb="2">
      <t>セイトウ</t>
    </rPh>
    <rPh sb="3" eb="5">
      <t>リユウ</t>
    </rPh>
    <rPh sb="8" eb="10">
      <t>カンケイ</t>
    </rPh>
    <rPh sb="12" eb="14">
      <t>トクベツ</t>
    </rPh>
    <rPh sb="14" eb="16">
      <t>チイキ</t>
    </rPh>
    <rPh sb="16" eb="18">
      <t>キョタク</t>
    </rPh>
    <rPh sb="18" eb="20">
      <t>カイゴ</t>
    </rPh>
    <rPh sb="20" eb="22">
      <t>シエン</t>
    </rPh>
    <rPh sb="22" eb="24">
      <t>カサン</t>
    </rPh>
    <rPh sb="25" eb="27">
      <t>ウム</t>
    </rPh>
    <phoneticPr fontId="2"/>
  </si>
  <si>
    <t>【以下の項目は上記表にてチェックした項目のみ記入してください】</t>
    <rPh sb="1" eb="3">
      <t>イカ</t>
    </rPh>
    <rPh sb="4" eb="6">
      <t>コウモク</t>
    </rPh>
    <rPh sb="7" eb="9">
      <t>ジョウキ</t>
    </rPh>
    <rPh sb="9" eb="10">
      <t>ヒョウ</t>
    </rPh>
    <rPh sb="18" eb="20">
      <t>コウモク</t>
    </rPh>
    <rPh sb="22" eb="24">
      <t>キニュウ</t>
    </rPh>
    <phoneticPr fontId="2"/>
  </si>
  <si>
    <r>
      <rPr>
        <u/>
        <sz val="11"/>
        <rFont val="ＭＳ Ｐゴシック"/>
        <family val="3"/>
        <charset val="128"/>
      </rPr>
      <t>正当な理由（３）関係</t>
    </r>
    <r>
      <rPr>
        <sz val="11"/>
        <rFont val="ＭＳ Ｐゴシック"/>
        <family val="3"/>
        <charset val="128"/>
      </rPr>
      <t>　　判定期間における居宅サービス計画数</t>
    </r>
    <rPh sb="0" eb="2">
      <t>セイトウ</t>
    </rPh>
    <rPh sb="3" eb="5">
      <t>リユウ</t>
    </rPh>
    <rPh sb="8" eb="10">
      <t>カンケイ</t>
    </rPh>
    <rPh sb="12" eb="14">
      <t>ハンテイ</t>
    </rPh>
    <rPh sb="14" eb="16">
      <t>キカン</t>
    </rPh>
    <rPh sb="20" eb="22">
      <t>キョタク</t>
    </rPh>
    <rPh sb="26" eb="28">
      <t>ケイカク</t>
    </rPh>
    <rPh sb="28" eb="29">
      <t>カズ</t>
    </rPh>
    <phoneticPr fontId="2"/>
  </si>
  <si>
    <t>２０件以下</t>
    <rPh sb="2" eb="3">
      <t>ケン</t>
    </rPh>
    <rPh sb="3" eb="5">
      <t>イカ</t>
    </rPh>
    <phoneticPr fontId="2"/>
  </si>
  <si>
    <t>１０件以下</t>
    <rPh sb="2" eb="3">
      <t>ケン</t>
    </rPh>
    <rPh sb="3" eb="5">
      <t>イカ</t>
    </rPh>
    <phoneticPr fontId="2"/>
  </si>
  <si>
    <t>集中割合が８０％
を超過したサービス名称</t>
    <rPh sb="0" eb="2">
      <t>シュウチュウ</t>
    </rPh>
    <rPh sb="2" eb="4">
      <t>ワリアイ</t>
    </rPh>
    <rPh sb="10" eb="12">
      <t>チョウカ</t>
    </rPh>
    <rPh sb="18" eb="20">
      <t>メイショウ</t>
    </rPh>
    <phoneticPr fontId="2"/>
  </si>
  <si>
    <t>判定期間各月の
計画件数</t>
    <rPh sb="0" eb="2">
      <t>ハンテイ</t>
    </rPh>
    <rPh sb="2" eb="4">
      <t>キカン</t>
    </rPh>
    <rPh sb="4" eb="6">
      <t>カクツキ</t>
    </rPh>
    <rPh sb="8" eb="10">
      <t>ケイカク</t>
    </rPh>
    <rPh sb="10" eb="12">
      <t>ケンスウ</t>
    </rPh>
    <phoneticPr fontId="2"/>
  </si>
  <si>
    <r>
      <rPr>
        <u/>
        <sz val="11"/>
        <rFont val="ＭＳ Ｐゴシック"/>
        <family val="3"/>
        <charset val="128"/>
      </rPr>
      <t>正当な理由（４）関係</t>
    </r>
    <r>
      <rPr>
        <sz val="11"/>
        <rFont val="ＭＳ Ｐゴシック"/>
        <family val="3"/>
        <charset val="128"/>
      </rPr>
      <t>　　判定期間におけるサービス種類ごとのプラン件数</t>
    </r>
    <rPh sb="0" eb="2">
      <t>セイトウ</t>
    </rPh>
    <rPh sb="3" eb="5">
      <t>リユウ</t>
    </rPh>
    <rPh sb="8" eb="10">
      <t>カンケイ</t>
    </rPh>
    <rPh sb="12" eb="14">
      <t>ハンテイ</t>
    </rPh>
    <rPh sb="14" eb="16">
      <t>キカン</t>
    </rPh>
    <rPh sb="24" eb="26">
      <t>シュルイ</t>
    </rPh>
    <rPh sb="32" eb="34">
      <t>ケンスウ</t>
    </rPh>
    <phoneticPr fontId="2"/>
  </si>
  <si>
    <t>４　届出の要否</t>
    <rPh sb="2" eb="4">
      <t>トドケデ</t>
    </rPh>
    <rPh sb="5" eb="7">
      <t>ヨウヒ</t>
    </rPh>
    <phoneticPr fontId="2"/>
  </si>
  <si>
    <t>届出の要否</t>
    <rPh sb="0" eb="2">
      <t>トドケデ</t>
    </rPh>
    <rPh sb="3" eb="5">
      <t>ヨウヒ</t>
    </rPh>
    <phoneticPr fontId="2"/>
  </si>
  <si>
    <t>集中割合が８０％を超えるサービスがない</t>
    <rPh sb="0" eb="2">
      <t>シュウチュウ</t>
    </rPh>
    <rPh sb="2" eb="4">
      <t>ワリアイ</t>
    </rPh>
    <rPh sb="9" eb="10">
      <t>コ</t>
    </rPh>
    <phoneticPr fontId="2"/>
  </si>
  <si>
    <t>○</t>
  </si>
  <si>
    <t>集中割合が８０％を超えているが正当な理由の（１）～（４）に該当する</t>
    <rPh sb="0" eb="2">
      <t>シュウチュウ</t>
    </rPh>
    <rPh sb="2" eb="4">
      <t>ワリアイ</t>
    </rPh>
    <rPh sb="9" eb="10">
      <t>コ</t>
    </rPh>
    <rPh sb="15" eb="17">
      <t>セイトウ</t>
    </rPh>
    <rPh sb="18" eb="20">
      <t>リユウ</t>
    </rPh>
    <rPh sb="29" eb="31">
      <t>ガイトウ</t>
    </rPh>
    <phoneticPr fontId="2"/>
  </si>
  <si>
    <t>福祉用具貸与</t>
  </si>
  <si>
    <t>川口市・戸田市・蕨市</t>
    <rPh sb="0" eb="3">
      <t>カワグチシ</t>
    </rPh>
    <rPh sb="4" eb="7">
      <t>トダシ</t>
    </rPh>
    <rPh sb="8" eb="10">
      <t>ワラビシ</t>
    </rPh>
    <phoneticPr fontId="2"/>
  </si>
  <si>
    <t>訪問介護</t>
    <phoneticPr fontId="2"/>
  </si>
  <si>
    <t>通所介護</t>
    <phoneticPr fontId="2"/>
  </si>
  <si>
    <r>
      <t>居宅サービス計画のうち</t>
    </r>
    <r>
      <rPr>
        <u/>
        <sz val="11"/>
        <rFont val="ＭＳ Ｐゴシック"/>
        <family val="3"/>
        <charset val="128"/>
      </rPr>
      <t xml:space="preserve"> 訪問介護 </t>
    </r>
    <r>
      <rPr>
        <sz val="11"/>
        <rFont val="ＭＳ Ｐゴシック"/>
        <family val="3"/>
        <charset val="128"/>
      </rPr>
      <t>を計画した数</t>
    </r>
    <rPh sb="0" eb="2">
      <t>キョタク</t>
    </rPh>
    <rPh sb="6" eb="8">
      <t>ケイカク</t>
    </rPh>
    <rPh sb="12" eb="14">
      <t>ホウモン</t>
    </rPh>
    <rPh sb="14" eb="16">
      <t>カイゴ</t>
    </rPh>
    <rPh sb="18" eb="20">
      <t>ケイカク</t>
    </rPh>
    <rPh sb="22" eb="23">
      <t>カズ</t>
    </rPh>
    <phoneticPr fontId="2"/>
  </si>
  <si>
    <t>　　 参考様式１「法人別　各月の正当な理由該当利用者一覧」を提出すること</t>
    <rPh sb="3" eb="5">
      <t>サンコウ</t>
    </rPh>
    <rPh sb="5" eb="7">
      <t>ヨウシキ</t>
    </rPh>
    <phoneticPr fontId="2"/>
  </si>
  <si>
    <t>※　別紙３「日常生活圏域内の事業所の状況及び利用希望調査票」、別紙４「サービスごとの紹介率計算内訳書（正当な理由（５）関係）」及び</t>
    <rPh sb="2" eb="4">
      <t>ベッシ</t>
    </rPh>
    <rPh sb="6" eb="8">
      <t>ニチジョウ</t>
    </rPh>
    <rPh sb="8" eb="10">
      <t>セイカツ</t>
    </rPh>
    <rPh sb="10" eb="12">
      <t>ケンイキ</t>
    </rPh>
    <rPh sb="12" eb="13">
      <t>ナイ</t>
    </rPh>
    <rPh sb="14" eb="17">
      <t>ジギョウショ</t>
    </rPh>
    <rPh sb="18" eb="20">
      <t>ジョウキョウ</t>
    </rPh>
    <rPh sb="20" eb="21">
      <t>オヨ</t>
    </rPh>
    <rPh sb="22" eb="24">
      <t>リヨウ</t>
    </rPh>
    <rPh sb="24" eb="26">
      <t>キボウ</t>
    </rPh>
    <rPh sb="26" eb="28">
      <t>チョウサ</t>
    </rPh>
    <rPh sb="28" eb="29">
      <t>ヒョウ</t>
    </rPh>
    <phoneticPr fontId="2"/>
  </si>
  <si>
    <t>※　記入欄が不足する場合は適宜行を追加して記入してください。</t>
    <rPh sb="2" eb="4">
      <t>キニュウ</t>
    </rPh>
    <rPh sb="4" eb="5">
      <t>ラン</t>
    </rPh>
    <rPh sb="6" eb="8">
      <t>フソク</t>
    </rPh>
    <rPh sb="10" eb="12">
      <t>バアイ</t>
    </rPh>
    <rPh sb="13" eb="15">
      <t>テキギ</t>
    </rPh>
    <rPh sb="15" eb="16">
      <t>ギョウ</t>
    </rPh>
    <rPh sb="17" eb="19">
      <t>ツイカ</t>
    </rPh>
    <rPh sb="21" eb="23">
      <t>キニュウ</t>
    </rPh>
    <phoneticPr fontId="2"/>
  </si>
  <si>
    <t>（５）　サービスごとでみた場合に利用者の日常生活圏域内にサービス事業所が５事業所未満である</t>
    <phoneticPr fontId="2"/>
  </si>
  <si>
    <r>
      <rPr>
        <u/>
        <sz val="11"/>
        <rFont val="ＭＳ Ｐゴシック"/>
        <family val="3"/>
        <charset val="128"/>
      </rPr>
      <t>正当な理由（５）関係</t>
    </r>
    <r>
      <rPr>
        <sz val="11"/>
        <rFont val="ＭＳ Ｐゴシック"/>
        <family val="3"/>
        <charset val="128"/>
      </rPr>
      <t>　　利用者の日常生活圏域からみた事業所数の状況</t>
    </r>
    <rPh sb="0" eb="2">
      <t>セイトウ</t>
    </rPh>
    <rPh sb="3" eb="5">
      <t>リユウ</t>
    </rPh>
    <rPh sb="8" eb="10">
      <t>カンケイ</t>
    </rPh>
    <rPh sb="12" eb="15">
      <t>リヨウシャ</t>
    </rPh>
    <rPh sb="16" eb="18">
      <t>ニチジョウ</t>
    </rPh>
    <rPh sb="18" eb="20">
      <t>セイカツ</t>
    </rPh>
    <rPh sb="20" eb="22">
      <t>ケンイキ</t>
    </rPh>
    <rPh sb="26" eb="29">
      <t>ジギョウショ</t>
    </rPh>
    <rPh sb="29" eb="30">
      <t>スウ</t>
    </rPh>
    <rPh sb="31" eb="33">
      <t>ジョウキョウ</t>
    </rPh>
    <phoneticPr fontId="2"/>
  </si>
  <si>
    <t>サービス種類でみた場合に日常生活圏域内にサービスが５事業所未満である利用者を除いた場合の集中割合</t>
    <rPh sb="4" eb="6">
      <t>シュルイ</t>
    </rPh>
    <rPh sb="9" eb="11">
      <t>バアイ</t>
    </rPh>
    <rPh sb="12" eb="14">
      <t>ニチジョウ</t>
    </rPh>
    <rPh sb="14" eb="16">
      <t>セイカツ</t>
    </rPh>
    <rPh sb="16" eb="18">
      <t>ケンイキ</t>
    </rPh>
    <rPh sb="18" eb="19">
      <t>ナイ</t>
    </rPh>
    <rPh sb="26" eb="29">
      <t>ジギョウショ</t>
    </rPh>
    <rPh sb="29" eb="31">
      <t>ミマン</t>
    </rPh>
    <rPh sb="34" eb="37">
      <t>リヨウシャ</t>
    </rPh>
    <rPh sb="38" eb="39">
      <t>ノゾ</t>
    </rPh>
    <rPh sb="41" eb="43">
      <t>バアイ</t>
    </rPh>
    <rPh sb="44" eb="46">
      <t>シュウチュウ</t>
    </rPh>
    <rPh sb="46" eb="48">
      <t>ワリアイ</t>
    </rPh>
    <phoneticPr fontId="2"/>
  </si>
  <si>
    <t>（５）　サービスごとでみた場合に利用者の日常生活圏域内にサービス事業所が５事業所未満である</t>
    <phoneticPr fontId="2"/>
  </si>
  <si>
    <t>集中割合が８０％を超えており正当な理由の（５）～（６）に該当する</t>
    <rPh sb="0" eb="2">
      <t>シュウチュウ</t>
    </rPh>
    <rPh sb="2" eb="4">
      <t>ワリアイ</t>
    </rPh>
    <rPh sb="9" eb="10">
      <t>コ</t>
    </rPh>
    <rPh sb="14" eb="16">
      <t>セイトウ</t>
    </rPh>
    <rPh sb="17" eb="19">
      <t>リユウ</t>
    </rPh>
    <rPh sb="28" eb="30">
      <t>ガイトウ</t>
    </rPh>
    <phoneticPr fontId="2"/>
  </si>
  <si>
    <t>1170200000</t>
  </si>
  <si>
    <t>1170200000</t>
    <phoneticPr fontId="2"/>
  </si>
  <si>
    <t>川口太郎</t>
    <rPh sb="0" eb="2">
      <t>カワグチ</t>
    </rPh>
    <rPh sb="2" eb="4">
      <t>タロウ</t>
    </rPh>
    <phoneticPr fontId="2"/>
  </si>
  <si>
    <t>048-259-7293</t>
    <phoneticPr fontId="2"/>
  </si>
  <si>
    <t>訪問介護</t>
  </si>
  <si>
    <t>通所介護</t>
  </si>
  <si>
    <t>福祉祉用具貸与</t>
  </si>
  <si>
    <t>地域密着型通所介護</t>
  </si>
  <si>
    <t>(株）かわぐち</t>
    <rPh sb="1" eb="2">
      <t>カブ</t>
    </rPh>
    <phoneticPr fontId="2"/>
  </si>
  <si>
    <t>川口市青木２－１－１</t>
    <rPh sb="0" eb="2">
      <t>カワグチ</t>
    </rPh>
    <rPh sb="2" eb="3">
      <t>シ</t>
    </rPh>
    <rPh sb="3" eb="5">
      <t>アオキ</t>
    </rPh>
    <phoneticPr fontId="2"/>
  </si>
  <si>
    <t>（株）かわぐち</t>
    <rPh sb="1" eb="2">
      <t>カブ</t>
    </rPh>
    <phoneticPr fontId="2"/>
  </si>
  <si>
    <t>（株）キューポラ</t>
    <rPh sb="1" eb="2">
      <t>カブ</t>
    </rPh>
    <phoneticPr fontId="2"/>
  </si>
  <si>
    <t>埼玉　太郎</t>
    <rPh sb="0" eb="2">
      <t>サイタマ</t>
    </rPh>
    <rPh sb="3" eb="5">
      <t>タロウ</t>
    </rPh>
    <phoneticPr fontId="2"/>
  </si>
  <si>
    <t>川口　太郎</t>
    <rPh sb="0" eb="2">
      <t>カワグチ</t>
    </rPh>
    <rPh sb="3" eb="5">
      <t>タロウ</t>
    </rPh>
    <phoneticPr fontId="2"/>
  </si>
  <si>
    <t>さいたま市浦和区高砂３－１５－１</t>
    <rPh sb="4" eb="5">
      <t>シ</t>
    </rPh>
    <rPh sb="5" eb="7">
      <t>ウラワ</t>
    </rPh>
    <rPh sb="7" eb="8">
      <t>ク</t>
    </rPh>
    <rPh sb="8" eb="10">
      <t>タカサゴ</t>
    </rPh>
    <phoneticPr fontId="2"/>
  </si>
  <si>
    <t>居宅介護支援　かわぐち</t>
    <rPh sb="0" eb="2">
      <t>キョタク</t>
    </rPh>
    <rPh sb="2" eb="4">
      <t>カイゴ</t>
    </rPh>
    <rPh sb="4" eb="6">
      <t>シエン</t>
    </rPh>
    <phoneticPr fontId="2"/>
  </si>
  <si>
    <t>（福）キューポラ</t>
    <rPh sb="1" eb="2">
      <t>フク</t>
    </rPh>
    <phoneticPr fontId="2"/>
  </si>
  <si>
    <t>訪問介護　かわぐち</t>
    <rPh sb="0" eb="2">
      <t>ホウモン</t>
    </rPh>
    <rPh sb="2" eb="4">
      <t>カイゴ</t>
    </rPh>
    <phoneticPr fontId="2"/>
  </si>
  <si>
    <t>訪問介護　あおき</t>
    <rPh sb="0" eb="2">
      <t>ホウモン</t>
    </rPh>
    <rPh sb="2" eb="4">
      <t>カイゴ</t>
    </rPh>
    <phoneticPr fontId="2"/>
  </si>
  <si>
    <t>たたら訪問介護</t>
    <rPh sb="3" eb="5">
      <t>ホウモン</t>
    </rPh>
    <rPh sb="5" eb="7">
      <t>カイゴ</t>
    </rPh>
    <phoneticPr fontId="2"/>
  </si>
  <si>
    <t>　　　　様式１「居宅介護支援事業所における特定事業所集中減算の届出について」を作成し本紙及び別紙２とともに市へ届け出てください。</t>
    <rPh sb="4" eb="6">
      <t>ヨウシキ</t>
    </rPh>
    <rPh sb="39" eb="41">
      <t>サクセイ</t>
    </rPh>
    <rPh sb="42" eb="43">
      <t>ホン</t>
    </rPh>
    <rPh sb="43" eb="44">
      <t>カミ</t>
    </rPh>
    <rPh sb="44" eb="45">
      <t>オヨ</t>
    </rPh>
    <rPh sb="46" eb="48">
      <t>ベッシ</t>
    </rPh>
    <rPh sb="53" eb="54">
      <t>シ</t>
    </rPh>
    <rPh sb="55" eb="56">
      <t>トド</t>
    </rPh>
    <rPh sb="57" eb="58">
      <t>デ</t>
    </rPh>
    <phoneticPr fontId="2"/>
  </si>
  <si>
    <t>届出が必要です。
必要書類を添えて市へ提出してください。</t>
    <rPh sb="0" eb="2">
      <t>トドケデ</t>
    </rPh>
    <rPh sb="3" eb="5">
      <t>ヒツヨウ</t>
    </rPh>
    <rPh sb="9" eb="11">
      <t>ヒツヨウ</t>
    </rPh>
    <rPh sb="11" eb="13">
      <t>ショルイ</t>
    </rPh>
    <rPh sb="14" eb="15">
      <t>ソ</t>
    </rPh>
    <rPh sb="17" eb="18">
      <t>シ</t>
    </rPh>
    <rPh sb="19" eb="21">
      <t>テイシュツ</t>
    </rPh>
    <phoneticPr fontId="2"/>
  </si>
  <si>
    <t>届出は不要です。
事業所において別紙１及び別紙２を５年間保存してください。</t>
    <rPh sb="0" eb="2">
      <t>トドケデ</t>
    </rPh>
    <rPh sb="3" eb="5">
      <t>フヨウ</t>
    </rPh>
    <rPh sb="9" eb="12">
      <t>ジギョウショ</t>
    </rPh>
    <rPh sb="16" eb="18">
      <t>ベッシ</t>
    </rPh>
    <rPh sb="19" eb="20">
      <t>オヨ</t>
    </rPh>
    <rPh sb="21" eb="23">
      <t>ベッシ</t>
    </rPh>
    <rPh sb="26" eb="28">
      <t>ネンカン</t>
    </rPh>
    <rPh sb="28" eb="30">
      <t>ホゾン</t>
    </rPh>
    <phoneticPr fontId="2"/>
  </si>
  <si>
    <t>居宅介護支援事業所特定事業所集中減算計算書　</t>
    <phoneticPr fontId="2"/>
  </si>
  <si>
    <t>選択してください</t>
  </si>
  <si>
    <t>無</t>
  </si>
  <si>
    <t>有</t>
  </si>
  <si>
    <t>　　　届出は不要です。本紙及び別紙２を事業所において５年間保存してください。</t>
    <rPh sb="3" eb="5">
      <t>トドケデ</t>
    </rPh>
    <rPh sb="6" eb="8">
      <t>フヨウ</t>
    </rPh>
    <phoneticPr fontId="2"/>
  </si>
  <si>
    <t>　　　３へ進んでください。</t>
    <rPh sb="5" eb="6">
      <t>スス</t>
    </rPh>
    <phoneticPr fontId="2"/>
  </si>
  <si>
    <t>　※　３が【有】の場合</t>
    <rPh sb="6" eb="7">
      <t>アリ</t>
    </rPh>
    <rPh sb="9" eb="11">
      <t>バアイ</t>
    </rPh>
    <phoneticPr fontId="2"/>
  </si>
  <si>
    <t>次ページ「減算の有無の判定を求める正当な理由の項目」にチェックを付して各項目の詳細な計算を示してください。</t>
    <rPh sb="0" eb="1">
      <t>ツギ</t>
    </rPh>
    <rPh sb="32" eb="33">
      <t>フ</t>
    </rPh>
    <rPh sb="35" eb="38">
      <t>カクコウモク</t>
    </rPh>
    <rPh sb="39" eb="41">
      <t>ショウサイ</t>
    </rPh>
    <rPh sb="42" eb="44">
      <t>ケイサン</t>
    </rPh>
    <rPh sb="45" eb="46">
      <t>シメ</t>
    </rPh>
    <phoneticPr fontId="2"/>
  </si>
  <si>
    <t>　※　３が【無】の場合</t>
    <rPh sb="6" eb="7">
      <t>ナシ</t>
    </rPh>
    <rPh sb="9" eb="11">
      <t>バアイ</t>
    </rPh>
    <phoneticPr fontId="2"/>
  </si>
  <si>
    <t>様式１「居宅介護支援事業所における特定事業所集中減算の届出について」を作成し本紙及び別紙２とともに市へ届け出てください。</t>
    <phoneticPr fontId="2"/>
  </si>
  <si>
    <t>区域内の事業所数（令和     年   月   日現在）</t>
    <rPh sb="0" eb="3">
      <t>クイキナイ</t>
    </rPh>
    <rPh sb="4" eb="7">
      <t>ジギョウショ</t>
    </rPh>
    <rPh sb="7" eb="8">
      <t>スウ</t>
    </rPh>
    <rPh sb="9" eb="11">
      <t>レイワ</t>
    </rPh>
    <rPh sb="16" eb="17">
      <t>ネン</t>
    </rPh>
    <rPh sb="20" eb="21">
      <t>ガツ</t>
    </rPh>
    <rPh sb="24" eb="25">
      <t>ニチ</t>
    </rPh>
    <rPh sb="25" eb="27">
      <t>ゲンザイ</t>
    </rPh>
    <phoneticPr fontId="2"/>
  </si>
  <si>
    <t>区域内の事業所数（令和〇年○月○日現在）</t>
    <rPh sb="0" eb="3">
      <t>クイキナイ</t>
    </rPh>
    <rPh sb="4" eb="7">
      <t>ジギョウショ</t>
    </rPh>
    <rPh sb="7" eb="8">
      <t>スウ</t>
    </rPh>
    <rPh sb="9" eb="11">
      <t>レイワ</t>
    </rPh>
    <rPh sb="12" eb="13">
      <t>ネン</t>
    </rPh>
    <rPh sb="14" eb="15">
      <t>ガツ</t>
    </rPh>
    <rPh sb="16" eb="17">
      <t>ニチ</t>
    </rPh>
    <rPh sb="17" eb="19">
      <t>ゲンザイ</t>
    </rPh>
    <phoneticPr fontId="2"/>
  </si>
  <si>
    <t>3月</t>
    <rPh sb="1" eb="2">
      <t>ガツ</t>
    </rPh>
    <phoneticPr fontId="2"/>
  </si>
  <si>
    <t>4月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</si>
  <si>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</si>
  <si>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</si>
  <si>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</si>
  <si>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</si>
  <si>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サービス種類（　　地域密着型通所介護　　）</t>
    <rPh sb="4" eb="6">
      <t>シュルイ</t>
    </rPh>
    <phoneticPr fontId="2"/>
  </si>
  <si>
    <t>サービス種類（　　通所介護　　）</t>
    <rPh sb="4" eb="6">
      <t>シュルイ</t>
    </rPh>
    <rPh sb="9" eb="11">
      <t>ツウショ</t>
    </rPh>
    <rPh sb="11" eb="13">
      <t>カイゴ</t>
    </rPh>
    <phoneticPr fontId="2"/>
  </si>
  <si>
    <t>サービス種類（　　訪問介護　　）</t>
    <rPh sb="4" eb="6">
      <t>シュルイ</t>
    </rPh>
    <rPh sb="9" eb="11">
      <t>ホウモン</t>
    </rPh>
    <rPh sb="11" eb="13">
      <t>カイゴ</t>
    </rPh>
    <phoneticPr fontId="2"/>
  </si>
  <si>
    <t>サービス種類（　　福祉用具貸与　　）</t>
    <rPh sb="4" eb="6">
      <t>シュルイ</t>
    </rPh>
    <rPh sb="9" eb="15">
      <t>フクシヨウグタイヨ</t>
    </rPh>
    <phoneticPr fontId="2"/>
  </si>
  <si>
    <r>
      <t>居宅サービス計画のうち</t>
    </r>
    <r>
      <rPr>
        <u/>
        <sz val="11"/>
        <rFont val="ＭＳ Ｐゴシック"/>
        <family val="3"/>
        <charset val="128"/>
      </rPr>
      <t>　（訪問介護）　</t>
    </r>
    <r>
      <rPr>
        <sz val="11"/>
        <rFont val="ＭＳ Ｐゴシック"/>
        <family val="3"/>
        <charset val="128"/>
      </rPr>
      <t>を計画した数</t>
    </r>
    <rPh sb="0" eb="2">
      <t>キョタク</t>
    </rPh>
    <rPh sb="6" eb="8">
      <t>ケイカク</t>
    </rPh>
    <rPh sb="13" eb="15">
      <t>ホウモン</t>
    </rPh>
    <rPh sb="15" eb="17">
      <t>カイゴ</t>
    </rPh>
    <rPh sb="20" eb="22">
      <t>ケイカク</t>
    </rPh>
    <rPh sb="24" eb="25">
      <t>カズ</t>
    </rPh>
    <phoneticPr fontId="2"/>
  </si>
  <si>
    <r>
      <t>居宅サービス計画のうち</t>
    </r>
    <r>
      <rPr>
        <u/>
        <sz val="11"/>
        <rFont val="ＭＳ Ｐゴシック"/>
        <family val="3"/>
        <charset val="128"/>
      </rPr>
      <t>　（通所介護）　</t>
    </r>
    <r>
      <rPr>
        <sz val="11"/>
        <rFont val="ＭＳ Ｐゴシック"/>
        <family val="3"/>
        <charset val="128"/>
      </rPr>
      <t>を計画した数</t>
    </r>
    <rPh sb="0" eb="2">
      <t>キョタク</t>
    </rPh>
    <rPh sb="6" eb="8">
      <t>ケイカク</t>
    </rPh>
    <rPh sb="13" eb="15">
      <t>ツウショ</t>
    </rPh>
    <rPh sb="15" eb="17">
      <t>カイゴ</t>
    </rPh>
    <rPh sb="20" eb="22">
      <t>ケイカク</t>
    </rPh>
    <rPh sb="24" eb="25">
      <t>カズ</t>
    </rPh>
    <phoneticPr fontId="2"/>
  </si>
  <si>
    <r>
      <t>居宅サービス計画のうち</t>
    </r>
    <r>
      <rPr>
        <u/>
        <sz val="11"/>
        <rFont val="ＭＳ Ｐゴシック"/>
        <family val="3"/>
        <charset val="128"/>
      </rPr>
      <t>　（福祉用具貸与）　</t>
    </r>
    <r>
      <rPr>
        <sz val="11"/>
        <rFont val="ＭＳ Ｐゴシック"/>
        <family val="3"/>
        <charset val="128"/>
      </rPr>
      <t>を計画した数</t>
    </r>
    <rPh sb="0" eb="2">
      <t>キョタク</t>
    </rPh>
    <rPh sb="6" eb="8">
      <t>ケイカク</t>
    </rPh>
    <rPh sb="13" eb="15">
      <t>フクシ</t>
    </rPh>
    <rPh sb="15" eb="17">
      <t>ヨウグ</t>
    </rPh>
    <rPh sb="17" eb="19">
      <t>タイヨ</t>
    </rPh>
    <rPh sb="22" eb="24">
      <t>ケイカク</t>
    </rPh>
    <rPh sb="26" eb="27">
      <t>カズ</t>
    </rPh>
    <phoneticPr fontId="2"/>
  </si>
  <si>
    <r>
      <t>居宅サービス計画のうち</t>
    </r>
    <r>
      <rPr>
        <u/>
        <sz val="11"/>
        <rFont val="ＭＳ Ｐゴシック"/>
        <family val="3"/>
        <charset val="128"/>
      </rPr>
      <t>　（地域密着型通所介護）　</t>
    </r>
    <r>
      <rPr>
        <sz val="11"/>
        <rFont val="ＭＳ Ｐゴシック"/>
        <family val="3"/>
        <charset val="128"/>
      </rPr>
      <t>を計画した数</t>
    </r>
    <rPh sb="0" eb="2">
      <t>キョタク</t>
    </rPh>
    <rPh sb="6" eb="8">
      <t>ケイカク</t>
    </rPh>
    <rPh sb="13" eb="15">
      <t>チイキ</t>
    </rPh>
    <rPh sb="15" eb="18">
      <t>ミッチャクガタ</t>
    </rPh>
    <rPh sb="18" eb="20">
      <t>ツウショ</t>
    </rPh>
    <rPh sb="20" eb="22">
      <t>カイゴ</t>
    </rPh>
    <rPh sb="25" eb="27">
      <t>ケイカク</t>
    </rPh>
    <rPh sb="29" eb="30">
      <t>カズ</t>
    </rPh>
    <phoneticPr fontId="2"/>
  </si>
  <si>
    <t>様式１</t>
  </si>
  <si>
    <t>令和</t>
    <rPh sb="0" eb="2">
      <t>レイワ</t>
    </rPh>
    <phoneticPr fontId="32"/>
  </si>
  <si>
    <t>年</t>
    <rPh sb="0" eb="1">
      <t>ネン</t>
    </rPh>
    <phoneticPr fontId="32"/>
  </si>
  <si>
    <t>月</t>
    <rPh sb="0" eb="1">
      <t>ガツ</t>
    </rPh>
    <phoneticPr fontId="32"/>
  </si>
  <si>
    <t>日</t>
    <rPh sb="0" eb="1">
      <t>ニチ</t>
    </rPh>
    <phoneticPr fontId="32"/>
  </si>
  <si>
    <t>　川口市長　あて</t>
  </si>
  <si>
    <t xml:space="preserve">                                </t>
  </si>
  <si>
    <t>法人所在地</t>
    <phoneticPr fontId="32"/>
  </si>
  <si>
    <t>法人名称</t>
    <phoneticPr fontId="32"/>
  </si>
  <si>
    <t>代表者職氏名　　　　　　　　</t>
    <phoneticPr fontId="32"/>
  </si>
  <si>
    <t>居宅介護支援事業所における特定事業所集中減算の届出について（令和</t>
    <rPh sb="30" eb="32">
      <t>レイワ</t>
    </rPh>
    <phoneticPr fontId="32"/>
  </si>
  <si>
    <t>年度</t>
    <phoneticPr fontId="32"/>
  </si>
  <si>
    <t>期）</t>
    <phoneticPr fontId="32"/>
  </si>
  <si>
    <t>　このことについて、令和</t>
    <phoneticPr fontId="32"/>
  </si>
  <si>
    <t>月から令和</t>
    <phoneticPr fontId="32"/>
  </si>
  <si>
    <t>年</t>
    <phoneticPr fontId="32"/>
  </si>
  <si>
    <t>月の状況を別添のとおり</t>
    <rPh sb="5" eb="7">
      <t>ベッテン</t>
    </rPh>
    <phoneticPr fontId="32"/>
  </si>
  <si>
    <t>届け出ます。</t>
    <phoneticPr fontId="32"/>
  </si>
  <si>
    <t>記</t>
  </si>
  <si>
    <t>事業所の状況</t>
    <rPh sb="0" eb="3">
      <t>ジギョウショ</t>
    </rPh>
    <rPh sb="4" eb="6">
      <t>ジョウキョウ</t>
    </rPh>
    <phoneticPr fontId="32"/>
  </si>
  <si>
    <t>ﾌﾘｶﾞﾅ</t>
  </si>
  <si>
    <t>名称</t>
    <phoneticPr fontId="32"/>
  </si>
  <si>
    <t>住 所</t>
  </si>
  <si>
    <t>〒</t>
    <phoneticPr fontId="32"/>
  </si>
  <si>
    <t>－</t>
    <phoneticPr fontId="32"/>
  </si>
  <si>
    <t>電 話</t>
  </si>
  <si>
    <t>ＦＡＸ</t>
  </si>
  <si>
    <t>事業者番号</t>
  </si>
  <si>
    <t>←居宅介護支援事業所の番号を記載</t>
  </si>
  <si>
    <t>紹介率最高法人が８０％を超えた「正当な理由」は下記のとおりですので、</t>
    <phoneticPr fontId="32"/>
  </si>
  <si>
    <t>減算の有無の判定をお願いします。</t>
    <phoneticPr fontId="32"/>
  </si>
  <si>
    <t>①</t>
    <phoneticPr fontId="32"/>
  </si>
  <si>
    <t>居宅介護支援事業所の通常の事業の実施地域に訪問介護サービス等が</t>
    <phoneticPr fontId="32"/>
  </si>
  <si>
    <t>事業所でみた場合に５事業所未満である</t>
    <phoneticPr fontId="32"/>
  </si>
  <si>
    <t>②</t>
    <phoneticPr fontId="32"/>
  </si>
  <si>
    <t>特別地域居宅介護支援加算を受けている</t>
    <phoneticPr fontId="32"/>
  </si>
  <si>
    <t>③</t>
    <phoneticPr fontId="32"/>
  </si>
  <si>
    <t>判定期間の１月当たりの平均居宅サービス計画件数が２０件以下である</t>
    <phoneticPr fontId="32"/>
  </si>
  <si>
    <t>④</t>
    <phoneticPr fontId="32"/>
  </si>
  <si>
    <t>対象サービスを位置づけているプランがサービス種類ごとでみた場合に</t>
    <phoneticPr fontId="32"/>
  </si>
  <si>
    <t>１ヶ月あたりの平均で１０件以下である</t>
    <phoneticPr fontId="32"/>
  </si>
  <si>
    <t>⑤</t>
    <phoneticPr fontId="32"/>
  </si>
  <si>
    <t>サービスごとでみた場合に利用者の日常生活圏域内にサービス事業所が</t>
    <phoneticPr fontId="32"/>
  </si>
  <si>
    <t>５事業所未満である</t>
    <phoneticPr fontId="32"/>
  </si>
  <si>
    <t>⑥</t>
    <phoneticPr fontId="32"/>
  </si>
  <si>
    <t>その他の「正当な理由」</t>
  </si>
  <si>
    <t>※</t>
    <phoneticPr fontId="32"/>
  </si>
  <si>
    <t>「正当な理由」にあたる根拠を示し客観的・具体的に記載してください。</t>
    <phoneticPr fontId="32"/>
  </si>
  <si>
    <t>また、それを証明する客観的資料を合わせて提出してください。</t>
    <phoneticPr fontId="32"/>
  </si>
  <si>
    <t>事業所番号：</t>
    <rPh sb="0" eb="3">
      <t>ジギョウショ</t>
    </rPh>
    <rPh sb="3" eb="5">
      <t>バンゴウ</t>
    </rPh>
    <phoneticPr fontId="2"/>
  </si>
  <si>
    <t>事業所名：</t>
    <rPh sb="0" eb="3">
      <t>ジギョウショ</t>
    </rPh>
    <rPh sb="3" eb="4">
      <t>メイ</t>
    </rPh>
    <phoneticPr fontId="2"/>
  </si>
  <si>
    <t>担当者名：</t>
    <rPh sb="0" eb="4">
      <t>タントウシャメイ</t>
    </rPh>
    <phoneticPr fontId="2"/>
  </si>
  <si>
    <t>電話：</t>
    <rPh sb="0" eb="2">
      <t>デンワ</t>
    </rPh>
    <phoneticPr fontId="2"/>
  </si>
  <si>
    <t>訪問介護</t>
    <rPh sb="0" eb="2">
      <t>ホウモン</t>
    </rPh>
    <rPh sb="2" eb="4">
      <t>カイゴ</t>
    </rPh>
    <phoneticPr fontId="2"/>
  </si>
  <si>
    <t>通所介護</t>
    <rPh sb="0" eb="2">
      <t>ツウショ</t>
    </rPh>
    <rPh sb="2" eb="4">
      <t>カイゴ</t>
    </rPh>
    <phoneticPr fontId="2"/>
  </si>
  <si>
    <t>福祉用具貸与</t>
    <rPh sb="0" eb="2">
      <t>フクシ</t>
    </rPh>
    <rPh sb="2" eb="4">
      <t>ヨウグ</t>
    </rPh>
    <rPh sb="4" eb="6">
      <t>タイヨ</t>
    </rPh>
    <phoneticPr fontId="2"/>
  </si>
  <si>
    <t>地域密着型通所介護</t>
    <rPh sb="0" eb="9">
      <t>チイキミッチャクガタツウショカイゴ</t>
    </rPh>
    <phoneticPr fontId="2"/>
  </si>
  <si>
    <t>別紙2訪問</t>
    <phoneticPr fontId="2"/>
  </si>
  <si>
    <t>別紙2通所</t>
    <rPh sb="0" eb="2">
      <t>ベッシ</t>
    </rPh>
    <rPh sb="3" eb="5">
      <t>ツウショ</t>
    </rPh>
    <phoneticPr fontId="2"/>
  </si>
  <si>
    <t>別紙2福祉用具</t>
    <rPh sb="0" eb="2">
      <t>ベッシ</t>
    </rPh>
    <rPh sb="3" eb="5">
      <t>フクシ</t>
    </rPh>
    <rPh sb="5" eb="7">
      <t>ヨウグ</t>
    </rPh>
    <phoneticPr fontId="2"/>
  </si>
  <si>
    <t>別紙2地密通所</t>
    <rPh sb="0" eb="2">
      <t>ベッシ</t>
    </rPh>
    <rPh sb="3" eb="4">
      <t>チ</t>
    </rPh>
    <rPh sb="4" eb="5">
      <t>ミツ</t>
    </rPh>
    <rPh sb="5" eb="7">
      <t>ツウショ</t>
    </rPh>
    <phoneticPr fontId="2"/>
  </si>
  <si>
    <t>前期</t>
  </si>
  <si>
    <t>訪問法人</t>
    <rPh sb="0" eb="2">
      <t>ホウモン</t>
    </rPh>
    <rPh sb="2" eb="4">
      <t>ホウジン</t>
    </rPh>
    <phoneticPr fontId="2"/>
  </si>
  <si>
    <t>訪問事業所</t>
    <rPh sb="0" eb="5">
      <t>ホウモンジギョウショ</t>
    </rPh>
    <phoneticPr fontId="2"/>
  </si>
  <si>
    <t>通所法人</t>
    <rPh sb="0" eb="2">
      <t>ツウショ</t>
    </rPh>
    <rPh sb="2" eb="4">
      <t>ホウジン</t>
    </rPh>
    <phoneticPr fontId="2"/>
  </si>
  <si>
    <t>通所事業所</t>
    <rPh sb="0" eb="2">
      <t>ツウショ</t>
    </rPh>
    <rPh sb="2" eb="5">
      <t>ジギョウショ</t>
    </rPh>
    <phoneticPr fontId="2"/>
  </si>
  <si>
    <t>地密法人</t>
    <rPh sb="0" eb="1">
      <t>チ</t>
    </rPh>
    <rPh sb="1" eb="2">
      <t>ミツ</t>
    </rPh>
    <rPh sb="2" eb="4">
      <t>ホウジン</t>
    </rPh>
    <phoneticPr fontId="2"/>
  </si>
  <si>
    <t>地密事業所</t>
    <rPh sb="0" eb="1">
      <t>チ</t>
    </rPh>
    <rPh sb="1" eb="2">
      <t>ミツ</t>
    </rPh>
    <rPh sb="2" eb="5">
      <t>ジギョウショ</t>
    </rPh>
    <phoneticPr fontId="2"/>
  </si>
  <si>
    <t>用具法人</t>
    <rPh sb="0" eb="2">
      <t>ヨウグ</t>
    </rPh>
    <rPh sb="2" eb="4">
      <t>ホウジン</t>
    </rPh>
    <phoneticPr fontId="2"/>
  </si>
  <si>
    <t>用具事業所</t>
    <rPh sb="0" eb="2">
      <t>ヨウグ</t>
    </rPh>
    <rPh sb="2" eb="5">
      <t>ジギョウショ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</si>
</sst>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6">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u/>
      <sz val="11"/>
      <name val="ＭＳ Ｐゴシック"/>
      <family val="3"/>
      <charset val="128"/>
    </font>
    <font>
      <sz val="8"/>
      <name val="ＭＳ Ｐゴシック"/>
      <family val="3"/>
      <charset val="128"/>
    </font>
    <font>
      <u/>
      <sz val="16"/>
      <name val="ＭＳ Ｐゴシック"/>
      <family val="3"/>
      <charset val="128"/>
    </font>
    <font>
      <sz val="9"/>
      <color indexed="81"/>
      <name val="MS P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2"/>
      <scheme val="minor"/>
    </font>
    <font>
      <sz val="11"/>
      <color rgb="FF000000"/>
      <name val="ＭＳ 明朝"/>
      <family val="1"/>
      <charset val="128"/>
    </font>
    <font>
      <sz val="11"/>
      <color theme="1"/>
      <name val="ＭＳ 明朝"/>
      <family val="1"/>
      <charset val="128"/>
    </font>
    <font>
      <sz val="6"/>
      <name val="ＭＳ Ｐゴシック"/>
      <family val="3"/>
      <charset val="128"/>
      <scheme val="minor"/>
    </font>
    <font>
      <sz val="11"/>
      <name val="ＭＳ 明朝"/>
      <family val="1"/>
      <charset val="128"/>
    </font>
    <font>
      <b/>
      <sz val="11"/>
      <name val="ＭＳ Ｐゴシック"/>
      <family val="3"/>
      <charset val="128"/>
    </font>
    <font>
      <sz val="9"/>
      <color indexed="81"/>
      <name val="ＭＳ Ｐゴシック"/>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s>
  <borders count="83">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right style="thin">
        <color indexed="64"/>
      </right>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74" applyNumberFormat="0" applyAlignment="0" applyProtection="0">
      <alignment vertical="center"/>
    </xf>
    <xf numFmtId="0" fontId="16" fillId="29" borderId="0" applyNumberFormat="0" applyBorder="0" applyAlignment="0" applyProtection="0">
      <alignment vertical="center"/>
    </xf>
    <xf numFmtId="0" fontId="1" fillId="3" borderId="75" applyNumberFormat="0" applyFont="0" applyAlignment="0" applyProtection="0">
      <alignment vertical="center"/>
    </xf>
    <xf numFmtId="0" fontId="17" fillId="0" borderId="76" applyNumberFormat="0" applyFill="0" applyAlignment="0" applyProtection="0">
      <alignment vertical="center"/>
    </xf>
    <xf numFmtId="0" fontId="18" fillId="30" borderId="0" applyNumberFormat="0" applyBorder="0" applyAlignment="0" applyProtection="0">
      <alignment vertical="center"/>
    </xf>
    <xf numFmtId="0" fontId="19" fillId="31" borderId="77" applyNumberFormat="0" applyAlignment="0" applyProtection="0">
      <alignment vertical="center"/>
    </xf>
    <xf numFmtId="0" fontId="20" fillId="0" borderId="0" applyNumberFormat="0" applyFill="0" applyBorder="0" applyAlignment="0" applyProtection="0">
      <alignment vertical="center"/>
    </xf>
    <xf numFmtId="0" fontId="21" fillId="0" borderId="78" applyNumberFormat="0" applyFill="0" applyAlignment="0" applyProtection="0">
      <alignment vertical="center"/>
    </xf>
    <xf numFmtId="0" fontId="22" fillId="0" borderId="79" applyNumberFormat="0" applyFill="0" applyAlignment="0" applyProtection="0">
      <alignment vertical="center"/>
    </xf>
    <xf numFmtId="0" fontId="23" fillId="0" borderId="80" applyNumberFormat="0" applyFill="0" applyAlignment="0" applyProtection="0">
      <alignment vertical="center"/>
    </xf>
    <xf numFmtId="0" fontId="23" fillId="0" borderId="0" applyNumberFormat="0" applyFill="0" applyBorder="0" applyAlignment="0" applyProtection="0">
      <alignment vertical="center"/>
    </xf>
    <xf numFmtId="0" fontId="24" fillId="0" borderId="81" applyNumberFormat="0" applyFill="0" applyAlignment="0" applyProtection="0">
      <alignment vertical="center"/>
    </xf>
    <xf numFmtId="0" fontId="25" fillId="31" borderId="82" applyNumberFormat="0" applyAlignment="0" applyProtection="0">
      <alignment vertical="center"/>
    </xf>
    <xf numFmtId="0" fontId="26" fillId="0" borderId="0" applyNumberFormat="0" applyFill="0" applyBorder="0" applyAlignment="0" applyProtection="0">
      <alignment vertical="center"/>
    </xf>
    <xf numFmtId="0" fontId="27" fillId="2" borderId="77" applyNumberFormat="0" applyAlignment="0" applyProtection="0">
      <alignment vertical="center"/>
    </xf>
    <xf numFmtId="0" fontId="28" fillId="32" borderId="0" applyNumberFormat="0" applyBorder="0" applyAlignment="0" applyProtection="0">
      <alignment vertical="center"/>
    </xf>
    <xf numFmtId="0" fontId="29" fillId="0" borderId="0"/>
  </cellStyleXfs>
  <cellXfs count="407">
    <xf numFmtId="0" fontId="0" fillId="0" borderId="0" xfId="0" applyAlignment="1">
      <alignment vertical="center"/>
    </xf>
    <xf numFmtId="0" fontId="3" fillId="0" borderId="0" xfId="0" applyFont="1" applyAlignme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vertical="center"/>
    </xf>
    <xf numFmtId="0" fontId="0" fillId="0" borderId="6" xfId="0" applyBorder="1" applyAlignment="1">
      <alignment vertical="center"/>
    </xf>
    <xf numFmtId="0" fontId="0" fillId="0" borderId="3" xfId="0" applyBorder="1" applyAlignment="1" applyProtection="1">
      <alignment horizontal="center" vertical="center"/>
      <protection locked="0"/>
    </xf>
    <xf numFmtId="0" fontId="0" fillId="0" borderId="0" xfId="0" applyBorder="1" applyAlignment="1">
      <alignment horizontal="center" vertical="center"/>
    </xf>
    <xf numFmtId="0" fontId="0" fillId="0" borderId="0" xfId="0" applyBorder="1" applyAlignment="1">
      <alignment horizontal="right" vertical="center"/>
    </xf>
    <xf numFmtId="0" fontId="0" fillId="0" borderId="22" xfId="0" applyBorder="1" applyAlignment="1">
      <alignment vertical="center"/>
    </xf>
    <xf numFmtId="0" fontId="0" fillId="0" borderId="11" xfId="0" applyBorder="1" applyAlignment="1">
      <alignment vertical="center"/>
    </xf>
    <xf numFmtId="0" fontId="4" fillId="0" borderId="0" xfId="0" applyFont="1" applyAlignment="1" applyProtection="1">
      <alignment vertical="center"/>
      <protection locked="0"/>
    </xf>
    <xf numFmtId="0" fontId="0" fillId="0" borderId="0" xfId="0" applyBorder="1" applyAlignment="1" applyProtection="1">
      <alignment vertical="center"/>
    </xf>
    <xf numFmtId="0" fontId="0" fillId="0" borderId="30" xfId="0" applyBorder="1" applyAlignment="1">
      <alignment horizontal="center" vertical="center"/>
    </xf>
    <xf numFmtId="0" fontId="5" fillId="0" borderId="34" xfId="0" applyFont="1" applyBorder="1" applyAlignment="1">
      <alignment horizontal="center" vertical="center"/>
    </xf>
    <xf numFmtId="0" fontId="0" fillId="0" borderId="37" xfId="0" applyBorder="1" applyAlignment="1" applyProtection="1">
      <alignment horizontal="center" vertical="center"/>
      <protection locked="0"/>
    </xf>
    <xf numFmtId="0" fontId="30" fillId="34" borderId="0" xfId="42" applyFont="1" applyFill="1" applyBorder="1" applyAlignment="1">
      <alignment vertical="center"/>
    </xf>
    <xf numFmtId="0" fontId="31" fillId="34" borderId="0" xfId="42" applyFont="1" applyFill="1" applyBorder="1" applyAlignment="1">
      <alignment vertical="center"/>
    </xf>
    <xf numFmtId="0" fontId="31" fillId="34" borderId="0" xfId="42" applyFont="1" applyFill="1" applyBorder="1" applyAlignment="1">
      <alignment horizontal="right" vertical="center"/>
    </xf>
    <xf numFmtId="0" fontId="31" fillId="35" borderId="0" xfId="42" applyFont="1" applyFill="1" applyBorder="1" applyAlignment="1" applyProtection="1">
      <alignment horizontal="center" vertical="center"/>
      <protection locked="0"/>
    </xf>
    <xf numFmtId="0" fontId="31" fillId="34" borderId="0" xfId="42" applyFont="1" applyFill="1" applyBorder="1" applyAlignment="1">
      <alignment horizontal="center" vertical="center"/>
    </xf>
    <xf numFmtId="0" fontId="31" fillId="35" borderId="0" xfId="42" applyFont="1" applyFill="1" applyBorder="1" applyAlignment="1" applyProtection="1">
      <alignment vertical="center"/>
      <protection locked="0"/>
    </xf>
    <xf numFmtId="0" fontId="30" fillId="34" borderId="0" xfId="42" applyFont="1" applyFill="1" applyBorder="1" applyAlignment="1">
      <alignment horizontal="justify" vertical="center"/>
    </xf>
    <xf numFmtId="0" fontId="30" fillId="34" borderId="1" xfId="42" applyFont="1" applyFill="1" applyBorder="1" applyAlignment="1">
      <alignment horizontal="left"/>
    </xf>
    <xf numFmtId="0" fontId="30" fillId="34" borderId="1" xfId="42" applyFont="1" applyFill="1" applyBorder="1" applyAlignment="1">
      <alignment horizontal="left" vertical="center"/>
    </xf>
    <xf numFmtId="0" fontId="31" fillId="34" borderId="1" xfId="42" applyFont="1" applyFill="1" applyBorder="1" applyAlignment="1">
      <alignment vertical="center"/>
    </xf>
    <xf numFmtId="0" fontId="30" fillId="34" borderId="68" xfId="42" applyFont="1" applyFill="1" applyBorder="1" applyAlignment="1">
      <alignment horizontal="left"/>
    </xf>
    <xf numFmtId="0" fontId="30" fillId="34" borderId="68" xfId="42" applyFont="1" applyFill="1" applyBorder="1" applyAlignment="1">
      <alignment horizontal="left" vertical="center"/>
    </xf>
    <xf numFmtId="0" fontId="31" fillId="34" borderId="68" xfId="42" applyFont="1" applyFill="1" applyBorder="1" applyAlignment="1">
      <alignment vertical="center"/>
    </xf>
    <xf numFmtId="0" fontId="30" fillId="34" borderId="0" xfId="42" applyFont="1" applyFill="1" applyBorder="1" applyAlignment="1">
      <alignment horizontal="left" vertical="center"/>
    </xf>
    <xf numFmtId="0" fontId="31" fillId="34" borderId="0" xfId="42" applyFont="1" applyFill="1" applyBorder="1" applyAlignment="1">
      <alignment horizontal="left" vertical="center"/>
    </xf>
    <xf numFmtId="0" fontId="30" fillId="34" borderId="60" xfId="42" applyFont="1" applyFill="1" applyBorder="1" applyAlignment="1">
      <alignment horizontal="center" vertical="center" wrapText="1"/>
    </xf>
    <xf numFmtId="0" fontId="30" fillId="34" borderId="68" xfId="42" applyFont="1" applyFill="1" applyBorder="1" applyAlignment="1">
      <alignment horizontal="center" vertical="center" wrapText="1"/>
    </xf>
    <xf numFmtId="0" fontId="31" fillId="34" borderId="45" xfId="42" applyFont="1" applyFill="1" applyBorder="1" applyAlignment="1">
      <alignment vertical="center"/>
    </xf>
    <xf numFmtId="0" fontId="30" fillId="34" borderId="23" xfId="42" applyFont="1" applyFill="1" applyBorder="1" applyAlignment="1">
      <alignment horizontal="center" vertical="center" wrapText="1"/>
    </xf>
    <xf numFmtId="0" fontId="33" fillId="34" borderId="23" xfId="42" applyFont="1" applyFill="1" applyBorder="1" applyAlignment="1">
      <alignment horizontal="center" vertical="center" wrapText="1"/>
    </xf>
    <xf numFmtId="0" fontId="33" fillId="35" borderId="23" xfId="42" applyFont="1" applyFill="1" applyBorder="1" applyAlignment="1" applyProtection="1">
      <alignment horizontal="center" vertical="center" wrapText="1"/>
      <protection locked="0"/>
    </xf>
    <xf numFmtId="0" fontId="31" fillId="34" borderId="0" xfId="42" applyFont="1" applyFill="1" applyBorder="1" applyAlignment="1">
      <alignment vertical="center" wrapText="1"/>
    </xf>
    <xf numFmtId="0" fontId="31" fillId="34" borderId="72" xfId="42" applyFont="1" applyFill="1" applyBorder="1" applyAlignment="1">
      <alignment vertical="center"/>
    </xf>
    <xf numFmtId="0" fontId="31" fillId="35" borderId="62" xfId="42" applyFont="1" applyFill="1" applyBorder="1" applyAlignment="1" applyProtection="1">
      <alignment vertical="center"/>
    </xf>
    <xf numFmtId="0" fontId="31" fillId="34" borderId="62" xfId="42" applyFont="1" applyFill="1" applyBorder="1" applyAlignment="1">
      <alignment horizontal="center" vertical="center"/>
    </xf>
    <xf numFmtId="0" fontId="31" fillId="34" borderId="62" xfId="42" applyFont="1" applyFill="1" applyBorder="1" applyAlignment="1">
      <alignment vertical="center"/>
    </xf>
    <xf numFmtId="0" fontId="31" fillId="34" borderId="73" xfId="42" applyFont="1" applyFill="1" applyBorder="1" applyAlignment="1">
      <alignment vertical="center"/>
    </xf>
    <xf numFmtId="0" fontId="31" fillId="34" borderId="19" xfId="42" applyFont="1" applyFill="1" applyBorder="1" applyAlignment="1">
      <alignment vertical="center"/>
    </xf>
    <xf numFmtId="0" fontId="31" fillId="34" borderId="0" xfId="42" applyFont="1" applyFill="1" applyBorder="1" applyAlignment="1" applyProtection="1">
      <alignment vertical="center"/>
    </xf>
    <xf numFmtId="0" fontId="31" fillId="34" borderId="42" xfId="42" applyFont="1" applyFill="1" applyBorder="1" applyAlignment="1">
      <alignment vertical="center"/>
    </xf>
    <xf numFmtId="0" fontId="31" fillId="35" borderId="0" xfId="42" applyFont="1" applyFill="1" applyBorder="1" applyAlignment="1" applyProtection="1">
      <alignment vertical="center"/>
    </xf>
    <xf numFmtId="0" fontId="31" fillId="34" borderId="10" xfId="42" applyFont="1" applyFill="1" applyBorder="1" applyAlignment="1">
      <alignment vertical="center"/>
    </xf>
    <xf numFmtId="0" fontId="31" fillId="34" borderId="48" xfId="42" applyFont="1" applyFill="1" applyBorder="1" applyAlignment="1">
      <alignment vertical="center"/>
    </xf>
    <xf numFmtId="0" fontId="0" fillId="36" borderId="8" xfId="0" applyFill="1" applyBorder="1" applyAlignment="1" applyProtection="1">
      <alignment vertical="center"/>
      <protection locked="0"/>
    </xf>
    <xf numFmtId="0" fontId="0" fillId="36" borderId="9" xfId="0" applyFill="1" applyBorder="1" applyAlignment="1" applyProtection="1">
      <alignment vertical="center"/>
      <protection locked="0"/>
    </xf>
    <xf numFmtId="0" fontId="0" fillId="36" borderId="31" xfId="0" applyFill="1" applyBorder="1" applyAlignment="1" applyProtection="1">
      <alignment vertical="center"/>
      <protection locked="0"/>
    </xf>
    <xf numFmtId="0" fontId="0" fillId="36" borderId="38" xfId="0" applyFill="1" applyBorder="1" applyAlignment="1" applyProtection="1">
      <alignment vertical="center"/>
      <protection locked="0"/>
    </xf>
    <xf numFmtId="0" fontId="0" fillId="36" borderId="23" xfId="0" applyFill="1" applyBorder="1" applyAlignment="1" applyProtection="1">
      <alignment vertical="center"/>
      <protection locked="0"/>
    </xf>
    <xf numFmtId="0" fontId="0" fillId="36" borderId="13" xfId="0" applyFill="1" applyBorder="1" applyAlignment="1" applyProtection="1">
      <alignment vertical="center"/>
      <protection locked="0"/>
    </xf>
    <xf numFmtId="0" fontId="0" fillId="36" borderId="14" xfId="0" applyFill="1" applyBorder="1" applyAlignment="1" applyProtection="1">
      <alignment vertical="center"/>
      <protection locked="0"/>
    </xf>
    <xf numFmtId="0" fontId="0" fillId="36" borderId="15" xfId="0" applyFill="1" applyBorder="1" applyAlignment="1" applyProtection="1">
      <alignment vertical="center"/>
      <protection locked="0"/>
    </xf>
    <xf numFmtId="0" fontId="0" fillId="36" borderId="16" xfId="0" applyFill="1" applyBorder="1" applyAlignment="1" applyProtection="1">
      <alignment vertical="center"/>
      <protection locked="0"/>
    </xf>
    <xf numFmtId="0" fontId="0" fillId="36" borderId="17" xfId="0" applyFill="1" applyBorder="1" applyAlignment="1" applyProtection="1">
      <alignment vertical="center"/>
      <protection locked="0"/>
    </xf>
    <xf numFmtId="0" fontId="0" fillId="36" borderId="10" xfId="0" applyFill="1" applyBorder="1" applyAlignment="1" applyProtection="1">
      <alignment vertical="center"/>
      <protection locked="0"/>
    </xf>
    <xf numFmtId="0" fontId="0" fillId="36" borderId="18" xfId="0" applyFill="1" applyBorder="1" applyAlignment="1" applyProtection="1">
      <alignment vertical="center"/>
      <protection locked="0"/>
    </xf>
    <xf numFmtId="0" fontId="0" fillId="36" borderId="19" xfId="0" applyFill="1" applyBorder="1" applyAlignment="1" applyProtection="1">
      <alignment vertical="center"/>
      <protection locked="0"/>
    </xf>
    <xf numFmtId="0" fontId="0" fillId="34" borderId="0" xfId="0" applyFill="1" applyAlignment="1">
      <alignment vertical="center"/>
    </xf>
    <xf numFmtId="0" fontId="0" fillId="34" borderId="23" xfId="0" applyFill="1" applyBorder="1" applyAlignment="1" applyProtection="1">
      <alignment vertical="center"/>
    </xf>
    <xf numFmtId="0" fontId="0" fillId="34" borderId="9" xfId="0" applyFill="1" applyBorder="1" applyAlignment="1" applyProtection="1">
      <alignment vertical="center"/>
    </xf>
    <xf numFmtId="0" fontId="0" fillId="34" borderId="2" xfId="0" applyFill="1" applyBorder="1" applyAlignment="1">
      <alignment horizontal="center" vertical="center"/>
    </xf>
    <xf numFmtId="0" fontId="0" fillId="34" borderId="3" xfId="0" applyFill="1" applyBorder="1" applyAlignment="1">
      <alignment horizontal="center" vertical="center"/>
    </xf>
    <xf numFmtId="0" fontId="0" fillId="34" borderId="0" xfId="0" applyFill="1" applyBorder="1" applyAlignment="1">
      <alignment horizontal="center" vertical="center"/>
    </xf>
    <xf numFmtId="0" fontId="0" fillId="34" borderId="0" xfId="0" applyFill="1" applyBorder="1" applyAlignment="1" applyProtection="1">
      <alignment vertical="center"/>
    </xf>
    <xf numFmtId="0" fontId="0" fillId="34" borderId="0" xfId="0" applyFill="1" applyBorder="1" applyAlignment="1" applyProtection="1">
      <alignment horizontal="left" vertical="center"/>
    </xf>
    <xf numFmtId="0" fontId="0" fillId="34" borderId="0" xfId="0" applyFill="1" applyBorder="1" applyAlignment="1">
      <alignment horizontal="right" vertical="center"/>
    </xf>
    <xf numFmtId="0" fontId="0" fillId="34" borderId="3" xfId="0" applyFill="1" applyBorder="1" applyAlignment="1" applyProtection="1">
      <alignment horizontal="center" vertical="center"/>
      <protection locked="0"/>
    </xf>
    <xf numFmtId="0" fontId="0" fillId="34" borderId="12" xfId="0" applyFill="1" applyBorder="1" applyAlignment="1">
      <alignment horizontal="center" vertical="center"/>
    </xf>
    <xf numFmtId="0" fontId="5" fillId="34" borderId="20" xfId="0" applyFont="1" applyFill="1" applyBorder="1" applyAlignment="1">
      <alignment horizontal="center" vertical="center"/>
    </xf>
    <xf numFmtId="0" fontId="0" fillId="34" borderId="5" xfId="0" applyFill="1" applyBorder="1" applyAlignment="1">
      <alignment vertical="center"/>
    </xf>
    <xf numFmtId="0" fontId="0" fillId="34" borderId="6" xfId="0" applyFill="1" applyBorder="1" applyAlignment="1">
      <alignment vertical="center"/>
    </xf>
    <xf numFmtId="0" fontId="0" fillId="34" borderId="11" xfId="0" applyFill="1" applyBorder="1" applyAlignment="1">
      <alignment horizontal="right" vertical="center"/>
    </xf>
    <xf numFmtId="0" fontId="0" fillId="36" borderId="1" xfId="0" applyFill="1" applyBorder="1" applyAlignment="1" applyProtection="1">
      <alignment horizontal="center" vertical="center"/>
      <protection locked="0"/>
    </xf>
    <xf numFmtId="0" fontId="0" fillId="36" borderId="28" xfId="0" applyFill="1" applyBorder="1" applyAlignment="1" applyProtection="1">
      <alignment horizontal="center" vertical="center"/>
      <protection locked="0"/>
    </xf>
    <xf numFmtId="0" fontId="0" fillId="34" borderId="0" xfId="0" applyFill="1" applyAlignment="1">
      <alignment horizontal="right" vertical="center"/>
    </xf>
    <xf numFmtId="0" fontId="0" fillId="34" borderId="0" xfId="0" applyFill="1" applyBorder="1" applyAlignment="1" applyProtection="1">
      <alignment horizontal="center" vertical="center"/>
      <protection locked="0"/>
    </xf>
    <xf numFmtId="176" fontId="0" fillId="34" borderId="23" xfId="0" applyNumberFormat="1" applyFill="1" applyBorder="1" applyAlignment="1" applyProtection="1">
      <alignment vertical="center"/>
    </xf>
    <xf numFmtId="0" fontId="0" fillId="34" borderId="24" xfId="0" applyFill="1" applyBorder="1" applyAlignment="1" applyProtection="1">
      <alignment horizontal="center" vertical="center"/>
    </xf>
    <xf numFmtId="176" fontId="0" fillId="34" borderId="9" xfId="0" applyNumberFormat="1" applyFill="1" applyBorder="1" applyAlignment="1" applyProtection="1">
      <alignment vertical="center"/>
    </xf>
    <xf numFmtId="0" fontId="0" fillId="34" borderId="4" xfId="0" applyFill="1" applyBorder="1" applyAlignment="1" applyProtection="1">
      <alignment horizontal="center" vertical="center"/>
    </xf>
    <xf numFmtId="0" fontId="0" fillId="34" borderId="0" xfId="0" applyFill="1" applyAlignment="1" applyProtection="1">
      <alignment vertical="center"/>
    </xf>
    <xf numFmtId="0" fontId="0" fillId="34" borderId="0" xfId="0" applyFill="1" applyAlignment="1" applyProtection="1">
      <alignment horizontal="right" vertical="center"/>
    </xf>
    <xf numFmtId="0" fontId="4" fillId="34" borderId="0" xfId="0" applyFont="1" applyFill="1" applyAlignment="1" applyProtection="1">
      <alignment horizontal="center" vertical="center"/>
    </xf>
    <xf numFmtId="0" fontId="4" fillId="34" borderId="0" xfId="0" applyFont="1" applyFill="1" applyAlignment="1" applyProtection="1">
      <alignment horizontal="center" vertical="center"/>
    </xf>
    <xf numFmtId="0" fontId="10" fillId="34" borderId="0" xfId="0" applyFont="1" applyFill="1" applyAlignment="1" applyProtection="1">
      <alignment horizontal="center" vertical="center"/>
    </xf>
    <xf numFmtId="0" fontId="0" fillId="34" borderId="1" xfId="0" applyFill="1" applyBorder="1" applyAlignment="1" applyProtection="1">
      <alignment horizontal="right" vertical="center"/>
    </xf>
    <xf numFmtId="0" fontId="0" fillId="34" borderId="1" xfId="0" applyFill="1" applyBorder="1" applyAlignment="1" applyProtection="1">
      <alignment vertical="center"/>
    </xf>
    <xf numFmtId="0" fontId="0" fillId="34" borderId="21" xfId="0" applyFill="1" applyBorder="1" applyAlignment="1" applyProtection="1">
      <alignment horizontal="center" vertical="center"/>
    </xf>
    <xf numFmtId="0" fontId="0" fillId="34" borderId="17" xfId="0" applyFill="1" applyBorder="1" applyAlignment="1" applyProtection="1">
      <alignment horizontal="center" vertical="center"/>
    </xf>
    <xf numFmtId="0" fontId="0" fillId="0" borderId="0" xfId="0" applyAlignment="1" applyProtection="1">
      <alignment vertical="center"/>
    </xf>
    <xf numFmtId="0" fontId="4" fillId="0" borderId="0" xfId="0" applyFont="1" applyAlignment="1" applyProtection="1">
      <alignment vertical="center"/>
    </xf>
    <xf numFmtId="0" fontId="0" fillId="0" borderId="0" xfId="0" applyBorder="1" applyAlignment="1" applyProtection="1">
      <alignment horizontal="center" vertical="center"/>
    </xf>
    <xf numFmtId="0" fontId="0" fillId="34" borderId="72" xfId="0" applyFill="1" applyBorder="1" applyAlignment="1" applyProtection="1">
      <alignment vertical="center"/>
    </xf>
    <xf numFmtId="0" fontId="0" fillId="34" borderId="62" xfId="0" applyFill="1" applyBorder="1" applyAlignment="1" applyProtection="1">
      <alignment vertical="center"/>
    </xf>
    <xf numFmtId="0" fontId="0" fillId="34" borderId="73" xfId="0" applyFill="1" applyBorder="1" applyAlignment="1" applyProtection="1">
      <alignment vertical="center"/>
    </xf>
    <xf numFmtId="0" fontId="0" fillId="34" borderId="19" xfId="0" applyFill="1" applyBorder="1" applyAlignment="1" applyProtection="1">
      <alignment vertical="center"/>
    </xf>
    <xf numFmtId="0" fontId="0" fillId="34" borderId="42" xfId="0" applyFill="1" applyBorder="1" applyAlignment="1" applyProtection="1">
      <alignment vertical="center"/>
    </xf>
    <xf numFmtId="0" fontId="0" fillId="34" borderId="10" xfId="0" applyFill="1" applyBorder="1" applyAlignment="1" applyProtection="1">
      <alignment vertical="center"/>
    </xf>
    <xf numFmtId="0" fontId="0" fillId="34" borderId="48" xfId="0" applyFill="1" applyBorder="1" applyAlignment="1" applyProtection="1">
      <alignment vertical="center"/>
    </xf>
    <xf numFmtId="0" fontId="3" fillId="34" borderId="0" xfId="0" applyFont="1" applyFill="1" applyAlignment="1" applyProtection="1">
      <alignment horizontal="center" vertical="center"/>
    </xf>
    <xf numFmtId="0" fontId="0" fillId="34" borderId="2" xfId="0" applyFill="1" applyBorder="1" applyAlignment="1" applyProtection="1">
      <alignment horizontal="center" vertical="center"/>
    </xf>
    <xf numFmtId="0" fontId="34" fillId="34" borderId="0" xfId="0" applyFont="1" applyFill="1" applyAlignment="1" applyProtection="1">
      <alignment vertical="center"/>
    </xf>
    <xf numFmtId="0" fontId="9" fillId="34" borderId="36" xfId="0" applyFont="1" applyFill="1" applyBorder="1" applyAlignment="1" applyProtection="1">
      <alignment horizontal="center" vertical="center" wrapText="1"/>
    </xf>
    <xf numFmtId="0" fontId="9" fillId="34" borderId="8" xfId="0" applyFont="1" applyFill="1" applyBorder="1" applyAlignment="1" applyProtection="1">
      <alignment horizontal="center" vertical="center" wrapText="1"/>
    </xf>
    <xf numFmtId="0" fontId="9" fillId="34" borderId="2" xfId="0" applyFont="1" applyFill="1" applyBorder="1" applyAlignment="1" applyProtection="1">
      <alignment horizontal="center" vertical="center" wrapText="1"/>
    </xf>
    <xf numFmtId="0" fontId="0" fillId="34" borderId="0" xfId="0" applyFill="1" applyBorder="1" applyAlignment="1" applyProtection="1">
      <alignment horizontal="center" vertical="center"/>
    </xf>
    <xf numFmtId="0" fontId="3" fillId="34" borderId="0" xfId="0" applyFont="1" applyFill="1" applyAlignment="1" applyProtection="1">
      <alignment vertical="center"/>
    </xf>
    <xf numFmtId="0" fontId="3" fillId="0" borderId="0" xfId="0" applyFont="1" applyAlignment="1" applyProtection="1">
      <alignment vertical="center"/>
    </xf>
    <xf numFmtId="0" fontId="0" fillId="34" borderId="3" xfId="0" applyFill="1" applyBorder="1" applyAlignment="1" applyProtection="1">
      <alignment horizontal="center" vertical="center"/>
    </xf>
    <xf numFmtId="0" fontId="0" fillId="34" borderId="30" xfId="0" applyFill="1" applyBorder="1" applyAlignment="1" applyProtection="1">
      <alignment horizontal="center" vertical="center"/>
    </xf>
    <xf numFmtId="0" fontId="0" fillId="34" borderId="32" xfId="0" applyFill="1" applyBorder="1" applyAlignment="1" applyProtection="1">
      <alignment horizontal="center" vertical="center"/>
    </xf>
    <xf numFmtId="0" fontId="0" fillId="34" borderId="33" xfId="0" applyFill="1" applyBorder="1" applyAlignment="1" applyProtection="1">
      <alignment horizontal="center" vertical="center"/>
    </xf>
    <xf numFmtId="0" fontId="6" fillId="34" borderId="39" xfId="0" applyFont="1" applyFill="1" applyBorder="1" applyAlignment="1" applyProtection="1">
      <alignment vertical="center" wrapText="1"/>
    </xf>
    <xf numFmtId="0" fontId="6" fillId="34" borderId="35" xfId="0" applyFont="1" applyFill="1" applyBorder="1" applyAlignment="1" applyProtection="1">
      <alignment vertical="center" wrapText="1"/>
    </xf>
    <xf numFmtId="0" fontId="0" fillId="34" borderId="18" xfId="0" applyFill="1" applyBorder="1" applyAlignment="1" applyProtection="1">
      <alignment horizontal="center" vertical="center"/>
    </xf>
    <xf numFmtId="0" fontId="0" fillId="36" borderId="8" xfId="0" applyFill="1" applyBorder="1" applyAlignment="1" applyProtection="1">
      <alignment horizontal="center" vertical="center"/>
      <protection locked="0"/>
    </xf>
    <xf numFmtId="0" fontId="0" fillId="36" borderId="4" xfId="0" applyFill="1" applyBorder="1" applyAlignment="1" applyProtection="1">
      <alignment vertical="center" shrinkToFit="1"/>
      <protection locked="0"/>
    </xf>
    <xf numFmtId="0" fontId="0" fillId="36" borderId="24" xfId="0" applyFill="1" applyBorder="1" applyAlignment="1" applyProtection="1">
      <alignment vertical="center"/>
      <protection locked="0"/>
    </xf>
    <xf numFmtId="0" fontId="0" fillId="36" borderId="4" xfId="0" applyFill="1" applyBorder="1" applyAlignment="1" applyProtection="1">
      <alignment vertical="center"/>
      <protection locked="0"/>
    </xf>
    <xf numFmtId="0" fontId="0" fillId="34" borderId="0" xfId="0" applyFill="1" applyBorder="1" applyAlignment="1" applyProtection="1">
      <alignment horizontal="right" vertical="center"/>
    </xf>
    <xf numFmtId="0" fontId="0" fillId="34" borderId="12" xfId="0" applyFill="1" applyBorder="1" applyAlignment="1" applyProtection="1">
      <alignment horizontal="center" vertical="center"/>
    </xf>
    <xf numFmtId="0" fontId="5" fillId="34" borderId="20" xfId="0" applyFont="1" applyFill="1" applyBorder="1" applyAlignment="1" applyProtection="1">
      <alignment horizontal="center" vertical="center"/>
    </xf>
    <xf numFmtId="0" fontId="0" fillId="34" borderId="5" xfId="0" applyFill="1" applyBorder="1" applyAlignment="1" applyProtection="1">
      <alignment vertical="center"/>
    </xf>
    <xf numFmtId="0" fontId="0" fillId="34" borderId="6" xfId="0" applyFill="1" applyBorder="1" applyAlignment="1" applyProtection="1">
      <alignment vertical="center"/>
    </xf>
    <xf numFmtId="0" fontId="0" fillId="34" borderId="11" xfId="0" applyFill="1" applyBorder="1" applyAlignment="1" applyProtection="1">
      <alignment horizontal="right" vertical="center"/>
    </xf>
    <xf numFmtId="0" fontId="0" fillId="34" borderId="1" xfId="0" applyFill="1" applyBorder="1" applyAlignment="1">
      <alignment vertical="center"/>
    </xf>
    <xf numFmtId="49" fontId="0" fillId="34" borderId="1" xfId="0" applyNumberFormat="1" applyFill="1" applyBorder="1" applyAlignment="1">
      <alignment vertical="center"/>
    </xf>
    <xf numFmtId="0" fontId="0" fillId="34" borderId="1" xfId="0" applyFill="1" applyBorder="1" applyAlignment="1" applyProtection="1">
      <alignment vertical="center"/>
      <protection locked="0"/>
    </xf>
    <xf numFmtId="0" fontId="0" fillId="34" borderId="1" xfId="0" applyFill="1" applyBorder="1" applyAlignment="1" applyProtection="1">
      <alignment horizontal="center" vertical="center"/>
      <protection locked="0"/>
    </xf>
    <xf numFmtId="0" fontId="0" fillId="34" borderId="1" xfId="0" applyFill="1" applyBorder="1" applyAlignment="1" applyProtection="1">
      <alignment horizontal="right" vertical="center"/>
      <protection locked="0"/>
    </xf>
    <xf numFmtId="0" fontId="0" fillId="34" borderId="21" xfId="0" applyFill="1" applyBorder="1" applyAlignment="1">
      <alignment horizontal="center" vertical="center"/>
    </xf>
    <xf numFmtId="0" fontId="0" fillId="34" borderId="17" xfId="0" applyFill="1" applyBorder="1" applyAlignment="1">
      <alignment horizontal="center" vertical="center"/>
    </xf>
    <xf numFmtId="0" fontId="0" fillId="34" borderId="23" xfId="0" applyFill="1" applyBorder="1" applyAlignment="1" applyProtection="1">
      <alignment vertical="center"/>
      <protection locked="0"/>
    </xf>
    <xf numFmtId="0" fontId="0" fillId="34" borderId="23" xfId="0" applyFill="1" applyBorder="1" applyAlignment="1">
      <alignment vertical="center"/>
    </xf>
    <xf numFmtId="0" fontId="0" fillId="34" borderId="24" xfId="0" applyFill="1" applyBorder="1" applyAlignment="1">
      <alignment horizontal="center" vertical="center"/>
    </xf>
    <xf numFmtId="0" fontId="0" fillId="34" borderId="9" xfId="0" applyFill="1" applyBorder="1" applyAlignment="1" applyProtection="1">
      <alignment vertical="center"/>
      <protection locked="0"/>
    </xf>
    <xf numFmtId="0" fontId="0" fillId="34" borderId="9" xfId="0" applyFill="1" applyBorder="1" applyAlignment="1">
      <alignment vertical="center"/>
    </xf>
    <xf numFmtId="0" fontId="0" fillId="34" borderId="4" xfId="0" applyFill="1" applyBorder="1" applyAlignment="1">
      <alignment horizontal="center" vertical="center"/>
    </xf>
    <xf numFmtId="0" fontId="0" fillId="34" borderId="72" xfId="0" applyFill="1" applyBorder="1" applyAlignment="1">
      <alignment vertical="center"/>
    </xf>
    <xf numFmtId="0" fontId="0" fillId="34" borderId="62" xfId="0" applyFill="1" applyBorder="1" applyAlignment="1">
      <alignment vertical="center"/>
    </xf>
    <xf numFmtId="0" fontId="0" fillId="34" borderId="73" xfId="0" applyFill="1" applyBorder="1" applyAlignment="1">
      <alignment vertical="center"/>
    </xf>
    <xf numFmtId="0" fontId="0" fillId="34" borderId="19" xfId="0" applyFill="1" applyBorder="1" applyAlignment="1">
      <alignment vertical="center"/>
    </xf>
    <xf numFmtId="0" fontId="0" fillId="34" borderId="0" xfId="0" applyFill="1" applyBorder="1" applyAlignment="1">
      <alignment vertical="center"/>
    </xf>
    <xf numFmtId="0" fontId="0" fillId="34" borderId="42" xfId="0" applyFill="1" applyBorder="1" applyAlignment="1">
      <alignment vertical="center"/>
    </xf>
    <xf numFmtId="0" fontId="0" fillId="34" borderId="10" xfId="0" applyFill="1" applyBorder="1" applyAlignment="1">
      <alignment vertical="center"/>
    </xf>
    <xf numFmtId="0" fontId="0" fillId="34" borderId="48" xfId="0" applyFill="1" applyBorder="1" applyAlignment="1">
      <alignment vertical="center"/>
    </xf>
    <xf numFmtId="0" fontId="3" fillId="34" borderId="0" xfId="0" applyFont="1" applyFill="1" applyAlignment="1">
      <alignment horizontal="center" vertical="center"/>
    </xf>
    <xf numFmtId="0" fontId="0" fillId="34" borderId="25" xfId="0" applyFill="1" applyBorder="1" applyAlignment="1">
      <alignment vertical="center"/>
    </xf>
    <xf numFmtId="0" fontId="0" fillId="34" borderId="26" xfId="0" applyFill="1" applyBorder="1" applyAlignment="1">
      <alignment vertical="center"/>
    </xf>
    <xf numFmtId="0" fontId="0" fillId="34" borderId="27" xfId="0" applyFill="1" applyBorder="1" applyAlignment="1">
      <alignment vertical="center"/>
    </xf>
    <xf numFmtId="0" fontId="9" fillId="34" borderId="29" xfId="0" applyFont="1" applyFill="1" applyBorder="1" applyAlignment="1">
      <alignment horizontal="center" vertical="center" wrapText="1"/>
    </xf>
    <xf numFmtId="0" fontId="9" fillId="34" borderId="8" xfId="0" applyFont="1" applyFill="1" applyBorder="1" applyAlignment="1">
      <alignment horizontal="center" vertical="center" wrapText="1"/>
    </xf>
    <xf numFmtId="0" fontId="9" fillId="34" borderId="2" xfId="0" applyFont="1" applyFill="1" applyBorder="1" applyAlignment="1">
      <alignment horizontal="center" vertical="center" wrapText="1"/>
    </xf>
    <xf numFmtId="0" fontId="0" fillId="34" borderId="0" xfId="0" applyFill="1" applyBorder="1" applyAlignment="1" applyProtection="1">
      <alignment horizontal="left" vertical="center"/>
      <protection locked="0"/>
    </xf>
    <xf numFmtId="0" fontId="0" fillId="34" borderId="0" xfId="0" applyFill="1" applyBorder="1" applyAlignment="1" applyProtection="1">
      <alignment vertical="center"/>
      <protection locked="0"/>
    </xf>
    <xf numFmtId="0" fontId="3" fillId="34" borderId="0" xfId="0" applyFont="1" applyFill="1" applyAlignment="1">
      <alignment vertical="center"/>
    </xf>
    <xf numFmtId="0" fontId="0" fillId="34" borderId="37" xfId="0" applyFill="1" applyBorder="1" applyAlignment="1" applyProtection="1">
      <alignment horizontal="center" vertical="center"/>
      <protection locked="0"/>
    </xf>
    <xf numFmtId="0" fontId="0" fillId="34" borderId="30" xfId="0" applyFill="1" applyBorder="1" applyAlignment="1" applyProtection="1">
      <alignment horizontal="center" vertical="center"/>
      <protection locked="0"/>
    </xf>
    <xf numFmtId="0" fontId="0" fillId="34" borderId="32" xfId="0" applyFill="1" applyBorder="1" applyAlignment="1" applyProtection="1">
      <alignment horizontal="center" vertical="center"/>
      <protection locked="0"/>
    </xf>
    <xf numFmtId="0" fontId="0" fillId="34" borderId="33" xfId="0" applyFill="1" applyBorder="1" applyAlignment="1">
      <alignment horizontal="center" vertical="center"/>
    </xf>
    <xf numFmtId="0" fontId="6" fillId="34" borderId="12" xfId="0" applyFont="1" applyFill="1" applyBorder="1" applyAlignment="1">
      <alignment vertical="center" wrapText="1"/>
    </xf>
    <xf numFmtId="0" fontId="6" fillId="34" borderId="35" xfId="0" applyFont="1" applyFill="1" applyBorder="1" applyAlignment="1">
      <alignment vertical="center" wrapText="1"/>
    </xf>
    <xf numFmtId="0" fontId="0" fillId="34" borderId="18" xfId="0" applyFill="1" applyBorder="1" applyAlignment="1">
      <alignment horizontal="center" vertical="center"/>
    </xf>
    <xf numFmtId="0" fontId="0" fillId="34" borderId="18" xfId="0" applyFill="1" applyBorder="1" applyAlignment="1">
      <alignment vertical="center"/>
    </xf>
    <xf numFmtId="0" fontId="0" fillId="34" borderId="0" xfId="0" applyFill="1" applyBorder="1" applyAlignment="1">
      <alignment horizontal="left" vertical="center"/>
    </xf>
    <xf numFmtId="0" fontId="0" fillId="36" borderId="1" xfId="0" applyFill="1" applyBorder="1" applyAlignment="1" applyProtection="1">
      <alignment vertical="center"/>
      <protection locked="0"/>
    </xf>
    <xf numFmtId="0" fontId="0" fillId="36" borderId="28" xfId="0" applyFill="1" applyBorder="1" applyAlignment="1">
      <alignment horizontal="center" vertical="center"/>
    </xf>
    <xf numFmtId="0" fontId="0" fillId="36" borderId="8" xfId="0" applyFill="1" applyBorder="1" applyAlignment="1">
      <alignment horizontal="center" vertical="center"/>
    </xf>
    <xf numFmtId="0" fontId="34" fillId="34" borderId="0" xfId="0" applyFont="1" applyFill="1" applyAlignment="1">
      <alignment vertical="center"/>
    </xf>
    <xf numFmtId="0" fontId="0" fillId="36" borderId="4" xfId="0" applyFill="1" applyBorder="1" applyAlignment="1">
      <alignment vertical="center" shrinkToFit="1"/>
    </xf>
    <xf numFmtId="0" fontId="0" fillId="36" borderId="23" xfId="0" applyFill="1" applyBorder="1" applyAlignment="1">
      <alignment vertical="center"/>
    </xf>
    <xf numFmtId="0" fontId="0" fillId="36" borderId="24" xfId="0" applyFill="1" applyBorder="1" applyAlignment="1">
      <alignment horizontal="center" vertical="center"/>
    </xf>
    <xf numFmtId="0" fontId="0" fillId="36" borderId="23" xfId="0" applyFill="1" applyBorder="1" applyAlignment="1" applyProtection="1">
      <alignment vertical="center"/>
    </xf>
    <xf numFmtId="0" fontId="0" fillId="36" borderId="24" xfId="0" applyFill="1" applyBorder="1" applyAlignment="1">
      <alignment vertical="center"/>
    </xf>
    <xf numFmtId="0" fontId="0" fillId="36" borderId="9" xfId="0" applyFill="1" applyBorder="1" applyAlignment="1" applyProtection="1">
      <alignment vertical="center"/>
    </xf>
    <xf numFmtId="0" fontId="0" fillId="36" borderId="9" xfId="0" applyFill="1" applyBorder="1" applyAlignment="1">
      <alignment vertical="center"/>
    </xf>
    <xf numFmtId="0" fontId="0" fillId="36" borderId="4" xfId="0" applyFill="1" applyBorder="1" applyAlignment="1">
      <alignment vertical="center"/>
    </xf>
    <xf numFmtId="0" fontId="0" fillId="36" borderId="13" xfId="0" applyFill="1" applyBorder="1" applyAlignment="1">
      <alignment vertical="center"/>
    </xf>
    <xf numFmtId="0" fontId="0" fillId="36" borderId="15" xfId="0" applyFill="1" applyBorder="1" applyAlignment="1">
      <alignment vertical="center"/>
    </xf>
    <xf numFmtId="0" fontId="0" fillId="36" borderId="17" xfId="0" applyFill="1" applyBorder="1" applyAlignment="1">
      <alignment vertical="center"/>
    </xf>
    <xf numFmtId="0" fontId="0" fillId="36" borderId="18" xfId="0" applyFill="1" applyBorder="1" applyAlignment="1">
      <alignment vertical="center"/>
    </xf>
    <xf numFmtId="0" fontId="0" fillId="34" borderId="22" xfId="0" applyFill="1" applyBorder="1" applyAlignment="1">
      <alignment vertical="center"/>
    </xf>
    <xf numFmtId="0" fontId="0" fillId="34" borderId="22" xfId="0" applyFill="1" applyBorder="1" applyAlignment="1" applyProtection="1">
      <alignment vertical="center"/>
    </xf>
    <xf numFmtId="0" fontId="30" fillId="34" borderId="23" xfId="42" applyFont="1" applyFill="1" applyBorder="1" applyAlignment="1">
      <alignment horizontal="center" vertical="center" wrapText="1"/>
    </xf>
    <xf numFmtId="0" fontId="30" fillId="34" borderId="23" xfId="42" applyFont="1" applyFill="1" applyBorder="1" applyAlignment="1">
      <alignment horizontal="center" vertical="center"/>
    </xf>
    <xf numFmtId="0" fontId="30" fillId="35" borderId="0" xfId="42" applyFont="1" applyFill="1" applyBorder="1" applyAlignment="1" applyProtection="1">
      <alignment horizontal="center" vertical="center"/>
    </xf>
    <xf numFmtId="0" fontId="31" fillId="35" borderId="0" xfId="42" applyFont="1" applyFill="1" applyBorder="1" applyAlignment="1" applyProtection="1">
      <alignment horizontal="left" vertical="top"/>
      <protection locked="0"/>
    </xf>
    <xf numFmtId="0" fontId="30" fillId="35" borderId="23" xfId="42" applyFont="1" applyFill="1" applyBorder="1" applyAlignment="1" applyProtection="1">
      <alignment horizontal="left" vertical="center" wrapText="1"/>
      <protection locked="0"/>
    </xf>
    <xf numFmtId="49" fontId="30" fillId="35" borderId="60" xfId="42" applyNumberFormat="1" applyFont="1" applyFill="1" applyBorder="1" applyAlignment="1" applyProtection="1">
      <alignment horizontal="center" vertical="center" wrapText="1"/>
      <protection locked="0"/>
    </xf>
    <xf numFmtId="49" fontId="30" fillId="35" borderId="68" xfId="42" applyNumberFormat="1" applyFont="1" applyFill="1" applyBorder="1" applyAlignment="1" applyProtection="1">
      <alignment horizontal="center" vertical="center" wrapText="1"/>
      <protection locked="0"/>
    </xf>
    <xf numFmtId="49" fontId="30" fillId="35" borderId="45" xfId="42" applyNumberFormat="1" applyFont="1" applyFill="1" applyBorder="1" applyAlignment="1" applyProtection="1">
      <alignment horizontal="center" vertical="center" wrapText="1"/>
      <protection locked="0"/>
    </xf>
    <xf numFmtId="0" fontId="30" fillId="34" borderId="0" xfId="42" applyFont="1" applyFill="1" applyBorder="1" applyAlignment="1">
      <alignment horizontal="center" vertical="center"/>
    </xf>
    <xf numFmtId="0" fontId="30" fillId="34" borderId="23" xfId="42" applyFont="1" applyFill="1" applyBorder="1" applyAlignment="1">
      <alignment horizontal="center" vertical="center" textRotation="255" wrapText="1"/>
    </xf>
    <xf numFmtId="0" fontId="33" fillId="35" borderId="23" xfId="42" applyFont="1" applyFill="1" applyBorder="1" applyAlignment="1" applyProtection="1">
      <alignment horizontal="left" vertical="center" wrapText="1"/>
      <protection locked="0"/>
    </xf>
    <xf numFmtId="0" fontId="30" fillId="34" borderId="23" xfId="42" applyFont="1" applyFill="1" applyBorder="1" applyAlignment="1" applyProtection="1">
      <alignment horizontal="center" vertical="center" wrapText="1"/>
    </xf>
    <xf numFmtId="0" fontId="30" fillId="34" borderId="68" xfId="42" applyFont="1" applyFill="1" applyBorder="1" applyAlignment="1">
      <alignment horizontal="center" vertical="center" wrapText="1"/>
    </xf>
    <xf numFmtId="0" fontId="30" fillId="34" borderId="45" xfId="42" applyFont="1" applyFill="1" applyBorder="1" applyAlignment="1">
      <alignment horizontal="center" vertical="center" wrapText="1"/>
    </xf>
    <xf numFmtId="0" fontId="30" fillId="34" borderId="0" xfId="42" applyFont="1" applyFill="1" applyBorder="1" applyAlignment="1">
      <alignment horizontal="left" vertical="center"/>
    </xf>
    <xf numFmtId="0" fontId="31" fillId="35" borderId="1" xfId="42" applyFont="1" applyFill="1" applyBorder="1" applyAlignment="1" applyProtection="1">
      <alignment horizontal="left" wrapText="1"/>
      <protection locked="0"/>
    </xf>
    <xf numFmtId="0" fontId="31" fillId="35" borderId="1" xfId="42" applyFont="1" applyFill="1" applyBorder="1" applyAlignment="1" applyProtection="1">
      <alignment horizontal="left" vertical="center" shrinkToFit="1"/>
      <protection locked="0"/>
    </xf>
    <xf numFmtId="0" fontId="31" fillId="34" borderId="0" xfId="42" applyFont="1" applyFill="1" applyBorder="1" applyAlignment="1">
      <alignment horizontal="center" vertical="center"/>
    </xf>
    <xf numFmtId="0" fontId="3" fillId="36" borderId="28" xfId="0" applyFont="1" applyFill="1" applyBorder="1" applyAlignment="1" applyProtection="1">
      <alignment horizontal="center" vertical="center"/>
      <protection locked="0"/>
    </xf>
    <xf numFmtId="0" fontId="3" fillId="36" borderId="8" xfId="0" applyFont="1" applyFill="1" applyBorder="1" applyAlignment="1" applyProtection="1">
      <alignment horizontal="center" vertical="center"/>
      <protection locked="0"/>
    </xf>
    <xf numFmtId="0" fontId="0" fillId="34" borderId="23" xfId="0" applyFill="1" applyBorder="1" applyAlignment="1" applyProtection="1">
      <alignment horizontal="left" vertical="center" wrapText="1"/>
    </xf>
    <xf numFmtId="0" fontId="0" fillId="34" borderId="23" xfId="0" applyFill="1" applyBorder="1" applyAlignment="1" applyProtection="1">
      <alignment horizontal="left" vertical="center"/>
    </xf>
    <xf numFmtId="0" fontId="0" fillId="34" borderId="60" xfId="0" applyFill="1" applyBorder="1" applyAlignment="1" applyProtection="1">
      <alignment horizontal="left" vertical="center"/>
    </xf>
    <xf numFmtId="0" fontId="0" fillId="34" borderId="9" xfId="0" applyFill="1" applyBorder="1" applyAlignment="1" applyProtection="1">
      <alignment horizontal="left" vertical="center"/>
    </xf>
    <xf numFmtId="0" fontId="0" fillId="34" borderId="31" xfId="0" applyFill="1" applyBorder="1" applyAlignment="1" applyProtection="1">
      <alignment horizontal="left" vertical="center"/>
    </xf>
    <xf numFmtId="0" fontId="0" fillId="34" borderId="61" xfId="0" applyFill="1" applyBorder="1" applyAlignment="1" applyProtection="1">
      <alignment horizontal="left" vertical="center" wrapText="1"/>
    </xf>
    <xf numFmtId="0" fontId="0" fillId="34" borderId="62" xfId="0" applyFill="1" applyBorder="1" applyAlignment="1" applyProtection="1">
      <alignment horizontal="left" vertical="center" wrapText="1"/>
    </xf>
    <xf numFmtId="0" fontId="0" fillId="34" borderId="63" xfId="0" applyFill="1" applyBorder="1" applyAlignment="1" applyProtection="1">
      <alignment horizontal="left" vertical="center" wrapText="1"/>
    </xf>
    <xf numFmtId="0" fontId="0" fillId="34" borderId="41" xfId="0" applyFill="1" applyBorder="1" applyAlignment="1" applyProtection="1">
      <alignment horizontal="left" vertical="center" wrapText="1"/>
    </xf>
    <xf numFmtId="0" fontId="0" fillId="34" borderId="0" xfId="0" applyFill="1" applyBorder="1" applyAlignment="1" applyProtection="1">
      <alignment horizontal="left" vertical="center" wrapText="1"/>
    </xf>
    <xf numFmtId="0" fontId="0" fillId="34" borderId="56" xfId="0" applyFill="1" applyBorder="1" applyAlignment="1" applyProtection="1">
      <alignment horizontal="left" vertical="center" wrapText="1"/>
    </xf>
    <xf numFmtId="0" fontId="0" fillId="34" borderId="36" xfId="0" applyFill="1" applyBorder="1" applyAlignment="1" applyProtection="1">
      <alignment horizontal="left" vertical="center" wrapText="1"/>
    </xf>
    <xf numFmtId="0" fontId="0" fillId="34" borderId="1" xfId="0" applyFill="1" applyBorder="1" applyAlignment="1" applyProtection="1">
      <alignment horizontal="left" vertical="center" wrapText="1"/>
    </xf>
    <xf numFmtId="0" fontId="0" fillId="34" borderId="64" xfId="0" applyFill="1" applyBorder="1" applyAlignment="1" applyProtection="1">
      <alignment horizontal="left" vertical="center" wrapText="1"/>
    </xf>
    <xf numFmtId="0" fontId="0" fillId="34" borderId="57" xfId="0" applyFill="1" applyBorder="1" applyAlignment="1" applyProtection="1">
      <alignment horizontal="left" vertical="center" wrapText="1"/>
    </xf>
    <xf numFmtId="0" fontId="0" fillId="34" borderId="58" xfId="0" applyFill="1" applyBorder="1" applyAlignment="1" applyProtection="1">
      <alignment horizontal="left" vertical="center" wrapText="1"/>
    </xf>
    <xf numFmtId="0" fontId="0" fillId="34" borderId="59" xfId="0" applyFill="1" applyBorder="1" applyAlignment="1" applyProtection="1">
      <alignment horizontal="left" vertical="center" wrapText="1"/>
    </xf>
    <xf numFmtId="0" fontId="0" fillId="34" borderId="3" xfId="0" applyFill="1" applyBorder="1" applyAlignment="1" applyProtection="1">
      <alignment horizontal="center" vertical="center"/>
    </xf>
    <xf numFmtId="0" fontId="0" fillId="34" borderId="30" xfId="0" applyFill="1" applyBorder="1" applyAlignment="1" applyProtection="1">
      <alignment horizontal="center" vertical="center"/>
    </xf>
    <xf numFmtId="0" fontId="0" fillId="34" borderId="37" xfId="0" applyFill="1" applyBorder="1" applyAlignment="1" applyProtection="1">
      <alignment horizontal="center" vertical="center"/>
    </xf>
    <xf numFmtId="0" fontId="0" fillId="34" borderId="43" xfId="0" applyFill="1" applyBorder="1" applyAlignment="1" applyProtection="1">
      <alignment horizontal="center" vertical="center"/>
    </xf>
    <xf numFmtId="0" fontId="0" fillId="34" borderId="20" xfId="0" applyFill="1" applyBorder="1" applyAlignment="1" applyProtection="1">
      <alignment horizontal="center" vertical="center"/>
    </xf>
    <xf numFmtId="0" fontId="0" fillId="36" borderId="9" xfId="0" applyFill="1" applyBorder="1" applyAlignment="1" applyProtection="1">
      <alignment horizontal="center" vertical="center"/>
      <protection locked="0"/>
    </xf>
    <xf numFmtId="0" fontId="0" fillId="36" borderId="46" xfId="0" applyFill="1" applyBorder="1" applyAlignment="1" applyProtection="1">
      <alignment horizontal="center" vertical="center"/>
      <protection locked="0"/>
    </xf>
    <xf numFmtId="0" fontId="0" fillId="36" borderId="50" xfId="0" applyFill="1" applyBorder="1" applyAlignment="1" applyProtection="1">
      <alignment horizontal="center" vertical="center"/>
      <protection locked="0"/>
    </xf>
    <xf numFmtId="0" fontId="0" fillId="36" borderId="55" xfId="0" applyFill="1" applyBorder="1" applyAlignment="1" applyProtection="1">
      <alignment horizontal="center" vertical="center"/>
      <protection locked="0"/>
    </xf>
    <xf numFmtId="0" fontId="0" fillId="36" borderId="41" xfId="0" applyFill="1" applyBorder="1" applyAlignment="1" applyProtection="1">
      <alignment horizontal="center" vertical="center"/>
      <protection locked="0"/>
    </xf>
    <xf numFmtId="0" fontId="0" fillId="36" borderId="0" xfId="0" applyFill="1" applyBorder="1" applyAlignment="1" applyProtection="1">
      <alignment horizontal="center" vertical="center"/>
      <protection locked="0"/>
    </xf>
    <xf numFmtId="0" fontId="0" fillId="36" borderId="56" xfId="0" applyFill="1" applyBorder="1" applyAlignment="1" applyProtection="1">
      <alignment horizontal="center" vertical="center"/>
      <protection locked="0"/>
    </xf>
    <xf numFmtId="0" fontId="0" fillId="36" borderId="57" xfId="0" applyFill="1" applyBorder="1" applyAlignment="1" applyProtection="1">
      <alignment horizontal="center" vertical="center"/>
      <protection locked="0"/>
    </xf>
    <xf numFmtId="0" fontId="0" fillId="36" borderId="58" xfId="0" applyFill="1" applyBorder="1" applyAlignment="1" applyProtection="1">
      <alignment horizontal="center" vertical="center"/>
      <protection locked="0"/>
    </xf>
    <xf numFmtId="0" fontId="0" fillId="36" borderId="59" xfId="0" applyFill="1" applyBorder="1" applyAlignment="1" applyProtection="1">
      <alignment horizontal="center" vertical="center"/>
      <protection locked="0"/>
    </xf>
    <xf numFmtId="0" fontId="0" fillId="36" borderId="4" xfId="0" applyFill="1" applyBorder="1" applyAlignment="1" applyProtection="1">
      <alignment horizontal="center" vertical="center"/>
      <protection locked="0"/>
    </xf>
    <xf numFmtId="0" fontId="0" fillId="36" borderId="31" xfId="0" applyFill="1" applyBorder="1" applyAlignment="1" applyProtection="1">
      <alignment horizontal="center" vertical="center"/>
      <protection locked="0"/>
    </xf>
    <xf numFmtId="0" fontId="0" fillId="36" borderId="38" xfId="0" applyFill="1" applyBorder="1" applyAlignment="1" applyProtection="1">
      <alignment horizontal="center" vertical="center"/>
      <protection locked="0"/>
    </xf>
    <xf numFmtId="0" fontId="0" fillId="36" borderId="3" xfId="0" applyFill="1" applyBorder="1" applyAlignment="1" applyProtection="1">
      <alignment horizontal="center" vertical="center" shrinkToFit="1"/>
      <protection locked="0"/>
    </xf>
    <xf numFmtId="0" fontId="0" fillId="36" borderId="23" xfId="0" applyFill="1" applyBorder="1" applyAlignment="1" applyProtection="1">
      <alignment horizontal="center" vertical="center"/>
      <protection locked="0"/>
    </xf>
    <xf numFmtId="0" fontId="0" fillId="36" borderId="7" xfId="0" applyFill="1" applyBorder="1" applyAlignment="1" applyProtection="1">
      <alignment horizontal="center" vertical="center"/>
      <protection locked="0"/>
    </xf>
    <xf numFmtId="0" fontId="0" fillId="36" borderId="11" xfId="0" applyFill="1" applyBorder="1" applyAlignment="1" applyProtection="1">
      <alignment horizontal="center" vertical="center"/>
      <protection locked="0"/>
    </xf>
    <xf numFmtId="0" fontId="0" fillId="36" borderId="53" xfId="0" applyFill="1" applyBorder="1" applyAlignment="1" applyProtection="1">
      <alignment horizontal="center" vertical="center"/>
      <protection locked="0"/>
    </xf>
    <xf numFmtId="0" fontId="0" fillId="36" borderId="8" xfId="0" applyFill="1" applyBorder="1" applyAlignment="1" applyProtection="1">
      <alignment horizontal="center" vertical="center" shrinkToFit="1"/>
      <protection locked="0"/>
    </xf>
    <xf numFmtId="0" fontId="0" fillId="36" borderId="9" xfId="0" applyFill="1" applyBorder="1" applyAlignment="1" applyProtection="1">
      <alignment horizontal="center" vertical="center" shrinkToFit="1"/>
      <protection locked="0"/>
    </xf>
    <xf numFmtId="0" fontId="0" fillId="34" borderId="23" xfId="0" applyFill="1" applyBorder="1" applyAlignment="1" applyProtection="1">
      <alignment horizontal="center" vertical="center"/>
    </xf>
    <xf numFmtId="0" fontId="0" fillId="34" borderId="24" xfId="0" applyFill="1" applyBorder="1" applyAlignment="1" applyProtection="1">
      <alignment horizontal="left" vertical="center"/>
    </xf>
    <xf numFmtId="0" fontId="0" fillId="34" borderId="9" xfId="0" applyFill="1" applyBorder="1" applyAlignment="1" applyProtection="1">
      <alignment horizontal="center" vertical="center"/>
    </xf>
    <xf numFmtId="0" fontId="0" fillId="34" borderId="19" xfId="0" applyFill="1" applyBorder="1" applyAlignment="1" applyProtection="1">
      <alignment horizontal="left" vertical="center" wrapText="1"/>
    </xf>
    <xf numFmtId="0" fontId="0" fillId="34" borderId="42" xfId="0" applyFill="1" applyBorder="1" applyAlignment="1" applyProtection="1">
      <alignment horizontal="left" vertical="center" wrapText="1"/>
    </xf>
    <xf numFmtId="0" fontId="0" fillId="34" borderId="10" xfId="0" applyFill="1" applyBorder="1" applyAlignment="1" applyProtection="1">
      <alignment horizontal="left" vertical="center" wrapText="1"/>
    </xf>
    <xf numFmtId="0" fontId="0" fillId="34" borderId="48" xfId="0" applyFill="1" applyBorder="1" applyAlignment="1" applyProtection="1">
      <alignment horizontal="left" vertical="center" wrapText="1"/>
    </xf>
    <xf numFmtId="0" fontId="0" fillId="36" borderId="52" xfId="0" applyFill="1" applyBorder="1" applyAlignment="1" applyProtection="1">
      <alignment horizontal="center" vertical="center"/>
      <protection locked="0"/>
    </xf>
    <xf numFmtId="0" fontId="0" fillId="36" borderId="44" xfId="0" applyFill="1" applyBorder="1" applyAlignment="1" applyProtection="1">
      <alignment horizontal="center" vertical="center" shrinkToFit="1"/>
      <protection locked="0"/>
    </xf>
    <xf numFmtId="0" fontId="0" fillId="36" borderId="45" xfId="0" applyFill="1" applyBorder="1" applyAlignment="1" applyProtection="1">
      <alignment horizontal="center" vertical="center" shrinkToFit="1"/>
      <protection locked="0"/>
    </xf>
    <xf numFmtId="0" fontId="0" fillId="36" borderId="49" xfId="0" applyFill="1" applyBorder="1" applyAlignment="1" applyProtection="1">
      <alignment horizontal="center" vertical="center" shrinkToFit="1"/>
      <protection locked="0"/>
    </xf>
    <xf numFmtId="0" fontId="0" fillId="36" borderId="38" xfId="0" applyFill="1" applyBorder="1" applyAlignment="1" applyProtection="1">
      <alignment horizontal="center" vertical="center" shrinkToFit="1"/>
      <protection locked="0"/>
    </xf>
    <xf numFmtId="49" fontId="0" fillId="36" borderId="1" xfId="0" applyNumberFormat="1" applyFill="1" applyBorder="1" applyAlignment="1" applyProtection="1">
      <alignment horizontal="center" vertical="center"/>
      <protection locked="0"/>
    </xf>
    <xf numFmtId="0" fontId="0" fillId="34" borderId="1" xfId="0" applyFill="1" applyBorder="1" applyAlignment="1" applyProtection="1">
      <alignment horizontal="center" vertical="center"/>
    </xf>
    <xf numFmtId="0" fontId="0" fillId="34" borderId="46" xfId="0" applyFill="1" applyBorder="1" applyAlignment="1" applyProtection="1">
      <alignment horizontal="center" vertical="center"/>
    </xf>
    <xf numFmtId="0" fontId="0" fillId="34" borderId="47" xfId="0" applyFill="1" applyBorder="1" applyAlignment="1" applyProtection="1">
      <alignment horizontal="center" vertical="center"/>
    </xf>
    <xf numFmtId="0" fontId="0" fillId="34" borderId="36" xfId="0" applyFill="1" applyBorder="1" applyAlignment="1" applyProtection="1">
      <alignment horizontal="center" vertical="center"/>
    </xf>
    <xf numFmtId="0" fontId="0" fillId="34" borderId="48" xfId="0" applyFill="1" applyBorder="1" applyAlignment="1" applyProtection="1">
      <alignment horizontal="center" vertical="center"/>
    </xf>
    <xf numFmtId="0" fontId="0" fillId="34" borderId="46" xfId="0" applyFill="1" applyBorder="1" applyAlignment="1" applyProtection="1">
      <alignment horizontal="center" vertical="center" wrapText="1"/>
    </xf>
    <xf numFmtId="0" fontId="0" fillId="34" borderId="50" xfId="0" applyFill="1" applyBorder="1" applyAlignment="1" applyProtection="1">
      <alignment horizontal="center" vertical="center" wrapText="1"/>
    </xf>
    <xf numFmtId="0" fontId="0" fillId="34" borderId="41" xfId="0" applyFill="1" applyBorder="1" applyAlignment="1" applyProtection="1">
      <alignment horizontal="center" vertical="center" wrapText="1"/>
    </xf>
    <xf numFmtId="0" fontId="0" fillId="34" borderId="0" xfId="0" applyFill="1" applyBorder="1" applyAlignment="1" applyProtection="1">
      <alignment horizontal="center" vertical="center" wrapText="1"/>
    </xf>
    <xf numFmtId="0" fontId="0" fillId="34" borderId="39" xfId="0" applyFill="1" applyBorder="1" applyAlignment="1" applyProtection="1">
      <alignment horizontal="center" vertical="center" wrapText="1"/>
    </xf>
    <xf numFmtId="0" fontId="0" fillId="34" borderId="51" xfId="0" applyFill="1" applyBorder="1" applyAlignment="1" applyProtection="1">
      <alignment horizontal="center" vertical="center"/>
    </xf>
    <xf numFmtId="0" fontId="0" fillId="34" borderId="40" xfId="0" applyFill="1" applyBorder="1" applyAlignment="1" applyProtection="1">
      <alignment horizontal="center" vertical="center"/>
    </xf>
    <xf numFmtId="0" fontId="0" fillId="36" borderId="28" xfId="0" applyFill="1" applyBorder="1" applyAlignment="1" applyProtection="1">
      <alignment horizontal="center" vertical="center" shrinkToFit="1"/>
      <protection locked="0"/>
    </xf>
    <xf numFmtId="0" fontId="0" fillId="36" borderId="23" xfId="0" applyFill="1" applyBorder="1" applyAlignment="1" applyProtection="1">
      <alignment horizontal="center" vertical="center" shrinkToFit="1"/>
      <protection locked="0"/>
    </xf>
    <xf numFmtId="0" fontId="0" fillId="34" borderId="34" xfId="0" applyFill="1" applyBorder="1" applyAlignment="1" applyProtection="1">
      <alignment horizontal="center" vertical="center" wrapText="1"/>
    </xf>
    <xf numFmtId="0" fontId="0" fillId="34" borderId="24" xfId="0" applyFill="1" applyBorder="1" applyAlignment="1" applyProtection="1">
      <alignment horizontal="center" vertical="center" wrapText="1"/>
    </xf>
    <xf numFmtId="0" fontId="0" fillId="34" borderId="3" xfId="0" applyFill="1" applyBorder="1" applyAlignment="1" applyProtection="1">
      <alignment horizontal="center" vertical="top"/>
    </xf>
    <xf numFmtId="0" fontId="0" fillId="34" borderId="34" xfId="0" applyFill="1" applyBorder="1" applyAlignment="1" applyProtection="1">
      <alignment horizontal="center" vertical="top"/>
    </xf>
    <xf numFmtId="0" fontId="0" fillId="34" borderId="54" xfId="0" applyFill="1" applyBorder="1" applyAlignment="1" applyProtection="1">
      <alignment horizontal="center" vertical="center" wrapText="1"/>
    </xf>
    <xf numFmtId="0" fontId="4" fillId="33" borderId="0" xfId="0" applyFont="1" applyFill="1" applyBorder="1" applyAlignment="1" applyProtection="1">
      <alignment horizontal="center" vertical="center"/>
      <protection locked="0"/>
    </xf>
    <xf numFmtId="0" fontId="0" fillId="34" borderId="41" xfId="0" applyFill="1" applyBorder="1" applyAlignment="1" applyProtection="1">
      <alignment horizontal="center" vertical="center"/>
    </xf>
    <xf numFmtId="0" fontId="0" fillId="34" borderId="42" xfId="0" applyFill="1" applyBorder="1" applyAlignment="1" applyProtection="1">
      <alignment horizontal="center" vertical="center"/>
    </xf>
    <xf numFmtId="0" fontId="0" fillId="34" borderId="17" xfId="0" applyFill="1" applyBorder="1" applyAlignment="1" applyProtection="1">
      <alignment horizontal="center" vertical="center"/>
    </xf>
    <xf numFmtId="0" fontId="4" fillId="34" borderId="0" xfId="0" applyFont="1" applyFill="1" applyAlignment="1" applyProtection="1">
      <alignment horizontal="center" vertical="center"/>
    </xf>
    <xf numFmtId="0" fontId="0" fillId="34" borderId="4" xfId="0" applyFill="1" applyBorder="1" applyAlignment="1" applyProtection="1">
      <alignment horizontal="left" vertical="center"/>
    </xf>
    <xf numFmtId="0" fontId="0" fillId="36" borderId="28" xfId="0" applyFill="1" applyBorder="1" applyAlignment="1" applyProtection="1">
      <alignment horizontal="center" vertical="center"/>
      <protection locked="0"/>
    </xf>
    <xf numFmtId="0" fontId="0" fillId="36" borderId="67" xfId="0" applyFill="1" applyBorder="1" applyAlignment="1" applyProtection="1">
      <alignment horizontal="center" vertical="center"/>
      <protection locked="0"/>
    </xf>
    <xf numFmtId="0" fontId="4" fillId="34" borderId="65" xfId="0" applyFont="1" applyFill="1" applyBorder="1" applyAlignment="1" applyProtection="1">
      <alignment horizontal="center" vertical="center"/>
    </xf>
    <xf numFmtId="0" fontId="4" fillId="34" borderId="51" xfId="0" applyFont="1" applyFill="1" applyBorder="1" applyAlignment="1" applyProtection="1">
      <alignment horizontal="center" vertical="center"/>
    </xf>
    <xf numFmtId="0" fontId="4" fillId="34" borderId="63" xfId="0" applyFont="1" applyFill="1" applyBorder="1" applyAlignment="1" applyProtection="1">
      <alignment horizontal="center" vertical="center"/>
    </xf>
    <xf numFmtId="0" fontId="4" fillId="34" borderId="56" xfId="0" applyFont="1" applyFill="1" applyBorder="1" applyAlignment="1" applyProtection="1">
      <alignment horizontal="center" vertical="center"/>
    </xf>
    <xf numFmtId="0" fontId="0" fillId="34" borderId="66" xfId="0" applyFill="1" applyBorder="1" applyAlignment="1" applyProtection="1">
      <alignment horizontal="center" vertical="center"/>
    </xf>
    <xf numFmtId="0" fontId="0" fillId="34" borderId="5" xfId="0" applyFill="1" applyBorder="1" applyAlignment="1" applyProtection="1">
      <alignment horizontal="center" vertical="center"/>
    </xf>
    <xf numFmtId="0" fontId="4" fillId="34" borderId="35" xfId="0" applyFont="1" applyFill="1" applyBorder="1" applyAlignment="1" applyProtection="1">
      <alignment horizontal="center" vertical="center"/>
    </xf>
    <xf numFmtId="0" fontId="0" fillId="34" borderId="0" xfId="0" applyFill="1" applyAlignment="1" applyProtection="1">
      <alignment horizontal="right" vertical="center"/>
    </xf>
    <xf numFmtId="0" fontId="0" fillId="34" borderId="0" xfId="0" applyFill="1" applyBorder="1" applyAlignment="1" applyProtection="1">
      <alignment horizontal="center" vertical="center"/>
    </xf>
    <xf numFmtId="0" fontId="4" fillId="34" borderId="65" xfId="0" applyFont="1" applyFill="1" applyBorder="1" applyAlignment="1">
      <alignment horizontal="center" vertical="center"/>
    </xf>
    <xf numFmtId="0" fontId="4" fillId="34" borderId="51" xfId="0" applyFont="1" applyFill="1" applyBorder="1" applyAlignment="1">
      <alignment horizontal="center" vertical="center"/>
    </xf>
    <xf numFmtId="0" fontId="4" fillId="34" borderId="63" xfId="0" applyFont="1" applyFill="1" applyBorder="1" applyAlignment="1">
      <alignment horizontal="center" vertical="center"/>
    </xf>
    <xf numFmtId="0" fontId="4" fillId="34" borderId="56" xfId="0" applyFont="1" applyFill="1" applyBorder="1" applyAlignment="1">
      <alignment horizontal="center" vertical="center"/>
    </xf>
    <xf numFmtId="0" fontId="0" fillId="34" borderId="66" xfId="0" applyFill="1" applyBorder="1" applyAlignment="1">
      <alignment horizontal="center" vertical="center"/>
    </xf>
    <xf numFmtId="0" fontId="0" fillId="34" borderId="5" xfId="0" applyFill="1" applyBorder="1" applyAlignment="1">
      <alignment horizontal="center" vertical="center"/>
    </xf>
    <xf numFmtId="0" fontId="4" fillId="34" borderId="35" xfId="0" applyFont="1" applyFill="1" applyBorder="1" applyAlignment="1">
      <alignment horizontal="center" vertical="center"/>
    </xf>
    <xf numFmtId="0" fontId="0" fillId="34" borderId="0" xfId="0" applyFill="1" applyAlignment="1">
      <alignment horizontal="right" vertical="center"/>
    </xf>
    <xf numFmtId="0" fontId="4" fillId="34" borderId="0" xfId="0" applyFont="1" applyFill="1" applyAlignment="1">
      <alignment horizontal="center" vertical="center"/>
    </xf>
    <xf numFmtId="0" fontId="0" fillId="34" borderId="0" xfId="0" applyFill="1" applyBorder="1" applyAlignment="1" applyProtection="1">
      <alignment horizontal="center" vertical="center"/>
      <protection locked="0"/>
    </xf>
    <xf numFmtId="0" fontId="0" fillId="36" borderId="7" xfId="0" applyFill="1" applyBorder="1" applyAlignment="1">
      <alignment horizontal="center" vertical="center"/>
    </xf>
    <xf numFmtId="0" fontId="0" fillId="36" borderId="11" xfId="0" applyFill="1" applyBorder="1" applyAlignment="1">
      <alignment horizontal="center" vertical="center"/>
    </xf>
    <xf numFmtId="0" fontId="0" fillId="36" borderId="46" xfId="0" applyFill="1" applyBorder="1" applyAlignment="1">
      <alignment horizontal="center" vertical="center"/>
    </xf>
    <xf numFmtId="0" fontId="0" fillId="36" borderId="50" xfId="0" applyFill="1" applyBorder="1" applyAlignment="1">
      <alignment horizontal="center" vertical="center"/>
    </xf>
    <xf numFmtId="0" fontId="0" fillId="36" borderId="55" xfId="0" applyFill="1" applyBorder="1" applyAlignment="1">
      <alignment horizontal="center" vertical="center"/>
    </xf>
    <xf numFmtId="0" fontId="0" fillId="36" borderId="41" xfId="0" applyFill="1" applyBorder="1" applyAlignment="1">
      <alignment horizontal="center" vertical="center"/>
    </xf>
    <xf numFmtId="0" fontId="0" fillId="36" borderId="0" xfId="0" applyFill="1" applyBorder="1" applyAlignment="1">
      <alignment horizontal="center" vertical="center"/>
    </xf>
    <xf numFmtId="0" fontId="0" fillId="36" borderId="56" xfId="0" applyFill="1" applyBorder="1" applyAlignment="1">
      <alignment horizontal="center" vertical="center"/>
    </xf>
    <xf numFmtId="0" fontId="0" fillId="36" borderId="57" xfId="0" applyFill="1" applyBorder="1" applyAlignment="1">
      <alignment horizontal="center" vertical="center"/>
    </xf>
    <xf numFmtId="0" fontId="0" fillId="36" borderId="58" xfId="0" applyFill="1" applyBorder="1" applyAlignment="1">
      <alignment horizontal="center" vertical="center"/>
    </xf>
    <xf numFmtId="0" fontId="0" fillId="36" borderId="59" xfId="0" applyFill="1" applyBorder="1" applyAlignment="1">
      <alignment horizontal="center" vertical="center"/>
    </xf>
    <xf numFmtId="0" fontId="3" fillId="36" borderId="28" xfId="0" applyFont="1" applyFill="1" applyBorder="1" applyAlignment="1">
      <alignment horizontal="center" vertical="center"/>
    </xf>
    <xf numFmtId="0" fontId="3" fillId="36" borderId="8" xfId="0" applyFont="1" applyFill="1" applyBorder="1" applyAlignment="1">
      <alignment horizontal="center" vertical="center"/>
    </xf>
    <xf numFmtId="0" fontId="0" fillId="34" borderId="23" xfId="0" applyFill="1" applyBorder="1" applyAlignment="1">
      <alignment horizontal="left" vertical="center" wrapText="1"/>
    </xf>
    <xf numFmtId="0" fontId="0" fillId="34" borderId="23" xfId="0" applyFill="1" applyBorder="1" applyAlignment="1">
      <alignment horizontal="left" vertical="center"/>
    </xf>
    <xf numFmtId="0" fontId="0" fillId="34" borderId="60" xfId="0" applyFill="1" applyBorder="1" applyAlignment="1">
      <alignment horizontal="left" vertical="center"/>
    </xf>
    <xf numFmtId="0" fontId="0" fillId="34" borderId="9" xfId="0" applyFill="1" applyBorder="1" applyAlignment="1">
      <alignment horizontal="left" vertical="center"/>
    </xf>
    <xf numFmtId="0" fontId="0" fillId="34" borderId="31" xfId="0" applyFill="1" applyBorder="1" applyAlignment="1">
      <alignment horizontal="left" vertical="center"/>
    </xf>
    <xf numFmtId="0" fontId="0" fillId="34" borderId="61" xfId="0" applyFill="1" applyBorder="1" applyAlignment="1">
      <alignment horizontal="left" vertical="center" wrapText="1"/>
    </xf>
    <xf numFmtId="0" fontId="0" fillId="34" borderId="62" xfId="0" applyFill="1" applyBorder="1" applyAlignment="1">
      <alignment horizontal="left" vertical="center" wrapText="1"/>
    </xf>
    <xf numFmtId="0" fontId="0" fillId="34" borderId="63" xfId="0" applyFill="1" applyBorder="1" applyAlignment="1">
      <alignment horizontal="left" vertical="center" wrapText="1"/>
    </xf>
    <xf numFmtId="0" fontId="0" fillId="34" borderId="41" xfId="0" applyFill="1" applyBorder="1" applyAlignment="1">
      <alignment horizontal="left" vertical="center" wrapText="1"/>
    </xf>
    <xf numFmtId="0" fontId="0" fillId="34" borderId="0" xfId="0" applyFill="1" applyBorder="1" applyAlignment="1">
      <alignment horizontal="left" vertical="center" wrapText="1"/>
    </xf>
    <xf numFmtId="0" fontId="0" fillId="34" borderId="56" xfId="0" applyFill="1" applyBorder="1" applyAlignment="1">
      <alignment horizontal="left" vertical="center" wrapText="1"/>
    </xf>
    <xf numFmtId="0" fontId="0" fillId="34" borderId="57" xfId="0" applyFill="1" applyBorder="1" applyAlignment="1">
      <alignment horizontal="left" vertical="center" wrapText="1"/>
    </xf>
    <xf numFmtId="0" fontId="0" fillId="34" borderId="58" xfId="0" applyFill="1" applyBorder="1" applyAlignment="1">
      <alignment horizontal="left" vertical="center" wrapText="1"/>
    </xf>
    <xf numFmtId="0" fontId="0" fillId="34" borderId="59" xfId="0" applyFill="1" applyBorder="1" applyAlignment="1">
      <alignment horizontal="left" vertical="center" wrapText="1"/>
    </xf>
    <xf numFmtId="0" fontId="0" fillId="34" borderId="37" xfId="0" applyFill="1" applyBorder="1" applyAlignment="1">
      <alignment horizontal="center" vertical="center"/>
    </xf>
    <xf numFmtId="0" fontId="0" fillId="34" borderId="43" xfId="0" applyFill="1" applyBorder="1" applyAlignment="1">
      <alignment horizontal="center" vertical="center"/>
    </xf>
    <xf numFmtId="0" fontId="0" fillId="34" borderId="20" xfId="0" applyFill="1" applyBorder="1" applyAlignment="1">
      <alignment horizontal="center" vertical="center"/>
    </xf>
    <xf numFmtId="0" fontId="0" fillId="34" borderId="36" xfId="0" applyFill="1" applyBorder="1" applyAlignment="1">
      <alignment horizontal="left" vertical="center" wrapText="1"/>
    </xf>
    <xf numFmtId="0" fontId="0" fillId="34" borderId="1" xfId="0" applyFill="1" applyBorder="1" applyAlignment="1">
      <alignment horizontal="left" vertical="center" wrapText="1"/>
    </xf>
    <xf numFmtId="0" fontId="0" fillId="34" borderId="64" xfId="0" applyFill="1" applyBorder="1" applyAlignment="1">
      <alignment horizontal="left" vertical="center" wrapText="1"/>
    </xf>
    <xf numFmtId="0" fontId="0" fillId="36" borderId="49" xfId="0" applyFill="1" applyBorder="1" applyAlignment="1">
      <alignment horizontal="center" vertical="center"/>
    </xf>
    <xf numFmtId="0" fontId="0" fillId="36" borderId="38" xfId="0" applyFill="1" applyBorder="1" applyAlignment="1">
      <alignment horizontal="center" vertical="center"/>
    </xf>
    <xf numFmtId="0" fontId="0" fillId="34" borderId="3" xfId="0" applyFill="1" applyBorder="1" applyAlignment="1">
      <alignment horizontal="center" vertical="center"/>
    </xf>
    <xf numFmtId="0" fontId="0" fillId="34" borderId="30" xfId="0" applyFill="1" applyBorder="1" applyAlignment="1">
      <alignment horizontal="center" vertical="center"/>
    </xf>
    <xf numFmtId="0" fontId="0" fillId="36" borderId="44" xfId="0" applyFill="1" applyBorder="1" applyAlignment="1">
      <alignment horizontal="center" vertical="center" shrinkToFit="1"/>
    </xf>
    <xf numFmtId="0" fontId="0" fillId="36" borderId="45" xfId="0" applyFill="1" applyBorder="1" applyAlignment="1">
      <alignment horizontal="center" vertical="center" shrinkToFit="1"/>
    </xf>
    <xf numFmtId="0" fontId="0" fillId="36" borderId="44" xfId="0" applyFill="1" applyBorder="1" applyAlignment="1">
      <alignment horizontal="center" vertical="center"/>
    </xf>
    <xf numFmtId="0" fontId="0" fillId="36" borderId="45" xfId="0" applyFill="1" applyBorder="1" applyAlignment="1">
      <alignment horizontal="center" vertical="center"/>
    </xf>
    <xf numFmtId="0" fontId="0" fillId="34" borderId="39" xfId="0" applyFill="1" applyBorder="1" applyAlignment="1">
      <alignment horizontal="center" vertical="center" wrapText="1"/>
    </xf>
    <xf numFmtId="0" fontId="0" fillId="34" borderId="40" xfId="0" applyFill="1" applyBorder="1" applyAlignment="1">
      <alignment horizontal="center" vertical="center"/>
    </xf>
    <xf numFmtId="0" fontId="0" fillId="34" borderId="41" xfId="0" applyFill="1" applyBorder="1" applyAlignment="1">
      <alignment horizontal="center" vertical="center"/>
    </xf>
    <xf numFmtId="0" fontId="0" fillId="34" borderId="42" xfId="0" applyFill="1" applyBorder="1" applyAlignment="1">
      <alignment horizontal="center" vertical="center"/>
    </xf>
    <xf numFmtId="0" fontId="0" fillId="34" borderId="36" xfId="0" applyFill="1" applyBorder="1" applyAlignment="1">
      <alignment horizontal="center" vertical="center"/>
    </xf>
    <xf numFmtId="0" fontId="0" fillId="34" borderId="48" xfId="0" applyFill="1" applyBorder="1" applyAlignment="1">
      <alignment horizontal="center" vertical="center"/>
    </xf>
    <xf numFmtId="0" fontId="0" fillId="34" borderId="17" xfId="0" applyFill="1" applyBorder="1" applyAlignment="1">
      <alignment horizontal="center" vertical="center"/>
    </xf>
    <xf numFmtId="0" fontId="0" fillId="34" borderId="23" xfId="0" applyFill="1" applyBorder="1" applyAlignment="1">
      <alignment horizontal="center" vertical="center"/>
    </xf>
    <xf numFmtId="0" fontId="0" fillId="34" borderId="54" xfId="0" applyFill="1" applyBorder="1" applyAlignment="1">
      <alignment horizontal="center" vertical="center" wrapText="1"/>
    </xf>
    <xf numFmtId="0" fontId="0" fillId="34" borderId="24" xfId="0" applyFill="1" applyBorder="1" applyAlignment="1">
      <alignment horizontal="center" vertical="center" wrapText="1"/>
    </xf>
    <xf numFmtId="0" fontId="0" fillId="34" borderId="46" xfId="0" applyFill="1" applyBorder="1" applyAlignment="1">
      <alignment horizontal="center" vertical="center" wrapText="1"/>
    </xf>
    <xf numFmtId="0" fontId="0" fillId="34" borderId="50" xfId="0" applyFill="1" applyBorder="1" applyAlignment="1">
      <alignment horizontal="center" vertical="center" wrapText="1"/>
    </xf>
    <xf numFmtId="0" fontId="0" fillId="34" borderId="41" xfId="0" applyFill="1" applyBorder="1" applyAlignment="1">
      <alignment horizontal="center" vertical="center" wrapText="1"/>
    </xf>
    <xf numFmtId="0" fontId="0" fillId="34" borderId="0" xfId="0" applyFill="1" applyBorder="1" applyAlignment="1">
      <alignment horizontal="center" vertical="center" wrapText="1"/>
    </xf>
    <xf numFmtId="0" fontId="0" fillId="34" borderId="51" xfId="0" applyFill="1" applyBorder="1" applyAlignment="1">
      <alignment horizontal="center" vertical="center" wrapText="1"/>
    </xf>
    <xf numFmtId="0" fontId="0" fillId="34" borderId="51" xfId="0" applyFill="1" applyBorder="1" applyAlignment="1">
      <alignment horizontal="center" vertical="center"/>
    </xf>
    <xf numFmtId="0" fontId="0" fillId="34" borderId="35" xfId="0" applyFill="1" applyBorder="1" applyAlignment="1">
      <alignment horizontal="center" vertical="center"/>
    </xf>
    <xf numFmtId="0" fontId="0" fillId="34" borderId="17" xfId="0" applyFill="1" applyBorder="1" applyAlignment="1">
      <alignment horizontal="center" vertical="center" wrapText="1"/>
    </xf>
    <xf numFmtId="0" fontId="0" fillId="36" borderId="9" xfId="0" applyFill="1" applyBorder="1" applyAlignment="1">
      <alignment horizontal="center" vertical="center"/>
    </xf>
    <xf numFmtId="0" fontId="0" fillId="36" borderId="4" xfId="0" applyFill="1" applyBorder="1" applyAlignment="1">
      <alignment horizontal="center" vertical="center"/>
    </xf>
    <xf numFmtId="0" fontId="0" fillId="36" borderId="17" xfId="0" applyFill="1" applyBorder="1" applyAlignment="1">
      <alignment horizontal="center" vertical="center" wrapText="1"/>
    </xf>
    <xf numFmtId="0" fontId="0" fillId="36" borderId="54" xfId="0" applyFill="1" applyBorder="1" applyAlignment="1">
      <alignment horizontal="center" vertical="center" wrapText="1"/>
    </xf>
    <xf numFmtId="0" fontId="0" fillId="34" borderId="24" xfId="0" applyFill="1" applyBorder="1" applyAlignment="1">
      <alignment horizontal="left" vertical="center"/>
    </xf>
    <xf numFmtId="0" fontId="0" fillId="34" borderId="4" xfId="0" applyFill="1" applyBorder="1" applyAlignment="1">
      <alignment horizontal="left" vertical="center"/>
    </xf>
    <xf numFmtId="0" fontId="0" fillId="34" borderId="3" xfId="0" applyFill="1" applyBorder="1" applyAlignment="1">
      <alignment horizontal="center" vertical="top"/>
    </xf>
    <xf numFmtId="0" fontId="0" fillId="34" borderId="34" xfId="0" applyFill="1" applyBorder="1" applyAlignment="1">
      <alignment horizontal="center" vertical="top"/>
    </xf>
    <xf numFmtId="0" fontId="0" fillId="34" borderId="19" xfId="0" applyFill="1" applyBorder="1" applyAlignment="1">
      <alignment horizontal="left" vertical="center" wrapText="1"/>
    </xf>
    <xf numFmtId="0" fontId="0" fillId="34" borderId="42" xfId="0" applyFill="1" applyBorder="1" applyAlignment="1">
      <alignment horizontal="left" vertical="center" wrapText="1"/>
    </xf>
    <xf numFmtId="0" fontId="0" fillId="34" borderId="10" xfId="0" applyFill="1" applyBorder="1" applyAlignment="1">
      <alignment horizontal="left" vertical="center" wrapText="1"/>
    </xf>
    <xf numFmtId="0" fontId="0" fillId="34" borderId="48" xfId="0" applyFill="1" applyBorder="1" applyAlignment="1">
      <alignment horizontal="left" vertical="center" wrapText="1"/>
    </xf>
    <xf numFmtId="0" fontId="0" fillId="34" borderId="23" xfId="0" applyFill="1" applyBorder="1" applyAlignment="1" applyProtection="1">
      <alignment horizontal="center" vertical="center"/>
      <protection locked="0"/>
    </xf>
    <xf numFmtId="0" fontId="0" fillId="36" borderId="49" xfId="0" applyFill="1" applyBorder="1" applyAlignment="1">
      <alignment horizontal="center" vertical="center" shrinkToFit="1"/>
    </xf>
    <xf numFmtId="0" fontId="0" fillId="36" borderId="38" xfId="0" applyFill="1" applyBorder="1" applyAlignment="1">
      <alignment horizontal="center" vertical="center" shrinkToFit="1"/>
    </xf>
    <xf numFmtId="0" fontId="0" fillId="34" borderId="9" xfId="0" applyFill="1" applyBorder="1" applyAlignment="1" applyProtection="1">
      <alignment horizontal="center" vertical="center"/>
      <protection locked="0"/>
    </xf>
    <xf numFmtId="0" fontId="0" fillId="34" borderId="60" xfId="0" applyFill="1" applyBorder="1" applyAlignment="1" applyProtection="1">
      <alignment horizontal="center" vertical="center"/>
      <protection locked="0"/>
    </xf>
    <xf numFmtId="0" fontId="0" fillId="34" borderId="45" xfId="0" applyFill="1" applyBorder="1" applyAlignment="1" applyProtection="1">
      <alignment horizontal="center" vertical="center"/>
      <protection locked="0"/>
    </xf>
    <xf numFmtId="0" fontId="0" fillId="36" borderId="60" xfId="0" applyFill="1" applyBorder="1" applyAlignment="1" applyProtection="1">
      <alignment horizontal="center" vertical="center"/>
      <protection locked="0"/>
    </xf>
    <xf numFmtId="0" fontId="0" fillId="36" borderId="45" xfId="0" applyFill="1" applyBorder="1" applyAlignment="1" applyProtection="1">
      <alignment horizontal="center" vertical="center"/>
      <protection locked="0"/>
    </xf>
    <xf numFmtId="0" fontId="0" fillId="36" borderId="68" xfId="0" applyFill="1" applyBorder="1" applyAlignment="1" applyProtection="1">
      <alignment horizontal="center" vertical="center"/>
      <protection locked="0"/>
    </xf>
    <xf numFmtId="0" fontId="0" fillId="36" borderId="1" xfId="0" applyFill="1" applyBorder="1" applyAlignment="1" applyProtection="1">
      <alignment horizontal="center" vertical="center"/>
      <protection locked="0"/>
    </xf>
    <xf numFmtId="0" fontId="0" fillId="34" borderId="46" xfId="0" applyFill="1" applyBorder="1" applyAlignment="1">
      <alignment horizontal="center" vertical="center"/>
    </xf>
    <xf numFmtId="0" fontId="0" fillId="34" borderId="47" xfId="0" applyFill="1" applyBorder="1" applyAlignment="1">
      <alignment horizontal="center" vertical="center"/>
    </xf>
    <xf numFmtId="0" fontId="0" fillId="34" borderId="34" xfId="0" applyFill="1" applyBorder="1" applyAlignment="1">
      <alignment horizontal="center" vertical="center" wrapText="1"/>
    </xf>
    <xf numFmtId="0" fontId="0" fillId="36" borderId="28" xfId="0" applyFill="1" applyBorder="1" applyAlignment="1">
      <alignment horizontal="center" vertical="center"/>
    </xf>
    <xf numFmtId="0" fontId="0" fillId="36" borderId="67" xfId="0" applyFill="1" applyBorder="1" applyAlignment="1">
      <alignment horizontal="center" vertical="center"/>
    </xf>
    <xf numFmtId="0" fontId="0" fillId="0" borderId="71" xfId="0" applyBorder="1" applyAlignment="1">
      <alignment horizontal="center" vertical="center"/>
    </xf>
    <xf numFmtId="0" fontId="0" fillId="0" borderId="18"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66" xfId="0" applyBorder="1" applyAlignment="1">
      <alignment horizontal="center" vertical="center"/>
    </xf>
    <xf numFmtId="0" fontId="0" fillId="0" borderId="5" xfId="0" applyBorder="1" applyAlignment="1">
      <alignment horizontal="center" vertical="center"/>
    </xf>
    <xf numFmtId="0" fontId="0" fillId="0" borderId="71" xfId="0" applyBorder="1" applyAlignment="1">
      <alignment horizontal="right" vertical="center"/>
    </xf>
    <xf numFmtId="0" fontId="0" fillId="0" borderId="18" xfId="0" applyBorder="1" applyAlignment="1">
      <alignment horizontal="right" vertical="center"/>
    </xf>
    <xf numFmtId="0" fontId="0" fillId="0" borderId="17" xfId="0" applyBorder="1" applyAlignment="1">
      <alignment horizontal="right" vertical="center"/>
    </xf>
    <xf numFmtId="0" fontId="0" fillId="0" borderId="0" xfId="0" applyAlignment="1">
      <alignment horizontal="center" vertical="center"/>
    </xf>
    <xf numFmtId="0" fontId="4" fillId="0" borderId="0" xfId="0" applyFont="1" applyAlignment="1">
      <alignment horizontal="center" vertical="center"/>
    </xf>
    <xf numFmtId="0" fontId="0" fillId="0" borderId="0" xfId="0"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3F23883E-F6C9-4A67-B4D9-AB5058499DB1}"/>
    <cellStyle name="良い" xfId="41" builtinId="26" customBuiltin="1"/>
  </cellStyles>
  <dxfs count="9">
    <dxf>
      <fill>
        <patternFill>
          <bgColor theme="1" tint="0.24994659260841701"/>
        </patternFill>
      </fill>
    </dxf>
    <dxf>
      <fill>
        <patternFill>
          <bgColor theme="1" tint="0.24994659260841701"/>
        </patternFill>
      </fill>
    </dxf>
    <dxf>
      <font>
        <strike val="0"/>
        <name val="ＭＳ Ｐゴシック"/>
        <family val="3"/>
        <charset val="128"/>
        <scheme val="none"/>
      </font>
      <fill>
        <patternFill>
          <bgColor theme="1" tint="0.24994659260841701"/>
        </patternFill>
      </fill>
    </dxf>
    <dxf>
      <font>
        <b val="0"/>
        <i val="0"/>
        <strike val="0"/>
        <name val="ＭＳ Ｐゴシック"/>
        <family val="3"/>
        <charset val="128"/>
        <scheme val="none"/>
      </font>
      <fill>
        <patternFill patternType="solid">
          <bgColor theme="1" tint="0.24994659260841701"/>
        </patternFill>
      </fill>
    </dxf>
    <dxf>
      <fill>
        <patternFill>
          <bgColor rgb="FFFFFF00"/>
        </patternFill>
      </fill>
    </dxf>
    <dxf>
      <fill>
        <patternFill>
          <bgColor theme="1" tint="0.24994659260841701"/>
        </patternFill>
      </fill>
    </dxf>
    <dxf>
      <fill>
        <patternFill>
          <bgColor theme="1" tint="0.24994659260841701"/>
        </patternFill>
      </fill>
    </dxf>
    <dxf>
      <font>
        <strike val="0"/>
        <name val="ＭＳ Ｐゴシック"/>
        <family val="3"/>
        <charset val="128"/>
        <scheme val="none"/>
      </font>
      <fill>
        <patternFill>
          <bgColor theme="1" tint="0.24994659260841701"/>
        </patternFill>
      </fill>
    </dxf>
    <dxf>
      <font>
        <b val="0"/>
        <i val="0"/>
        <strike val="0"/>
        <name val="ＭＳ Ｐゴシック"/>
        <family val="3"/>
        <charset val="128"/>
        <scheme val="none"/>
      </font>
      <fill>
        <patternFill patternType="solid">
          <bgColor theme="1" tint="0.24994659260841701"/>
        </patternFill>
      </fill>
    </dxf>
  </dxfs>
  <tableStyles count="0" defaultTableStyle="TableStyleMedium2" defaultPivotStyle="PivotStyleLight16"/>
  <colors>
    <mruColors>
      <color rgb="FFE8E8E8"/>
      <color rgb="FFFF5B5B"/>
      <color rgb="FFFF33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180975</xdr:colOff>
          <xdr:row>22</xdr:row>
          <xdr:rowOff>0</xdr:rowOff>
        </xdr:from>
        <xdr:to>
          <xdr:col>1</xdr:col>
          <xdr:colOff>238125</xdr:colOff>
          <xdr:row>23</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31</xdr:row>
          <xdr:rowOff>219075</xdr:rowOff>
        </xdr:from>
        <xdr:to>
          <xdr:col>2</xdr:col>
          <xdr:colOff>76200</xdr:colOff>
          <xdr:row>32</xdr:row>
          <xdr:rowOff>228600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xdr:row>
          <xdr:rowOff>219075</xdr:rowOff>
        </xdr:from>
        <xdr:to>
          <xdr:col>2</xdr:col>
          <xdr:colOff>76200</xdr:colOff>
          <xdr:row>30</xdr:row>
          <xdr:rowOff>228600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xdr:row>
          <xdr:rowOff>228600</xdr:rowOff>
        </xdr:from>
        <xdr:to>
          <xdr:col>2</xdr:col>
          <xdr:colOff>76200</xdr:colOff>
          <xdr:row>29</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xdr:row>
          <xdr:rowOff>228600</xdr:rowOff>
        </xdr:from>
        <xdr:to>
          <xdr:col>2</xdr:col>
          <xdr:colOff>76200</xdr:colOff>
          <xdr:row>28</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xdr:row>
          <xdr:rowOff>238125</xdr:rowOff>
        </xdr:from>
        <xdr:to>
          <xdr:col>2</xdr:col>
          <xdr:colOff>76200</xdr:colOff>
          <xdr:row>27</xdr:row>
          <xdr:rowOff>9525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xdr:row>
          <xdr:rowOff>228600</xdr:rowOff>
        </xdr:from>
        <xdr:to>
          <xdr:col>2</xdr:col>
          <xdr:colOff>76200</xdr:colOff>
          <xdr:row>25</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171449</xdr:colOff>
      <xdr:row>2</xdr:row>
      <xdr:rowOff>38101</xdr:rowOff>
    </xdr:from>
    <xdr:to>
      <xdr:col>29</xdr:col>
      <xdr:colOff>9525</xdr:colOff>
      <xdr:row>7</xdr:row>
      <xdr:rowOff>171450</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6448424" y="514351"/>
          <a:ext cx="3952876" cy="174307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effectLst/>
              <a:latin typeface="+mn-lt"/>
              <a:ea typeface="+mn-ea"/>
              <a:cs typeface="+mn-cs"/>
            </a:rPr>
            <a:t>色付きのセルに入力をお願いします。</a:t>
          </a:r>
          <a:endParaRPr kumimoji="1" lang="en-US" altLang="ja-JP" sz="12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a:solidFill>
                <a:srgbClr val="FF0000"/>
              </a:solidFill>
              <a:effectLst/>
              <a:latin typeface="+mn-lt"/>
              <a:ea typeface="+mn-ea"/>
              <a:cs typeface="+mn-cs"/>
            </a:rPr>
            <a:t>Tab</a:t>
          </a:r>
          <a:r>
            <a:rPr kumimoji="1" lang="ja-JP" altLang="ja-JP" sz="1200" b="1">
              <a:solidFill>
                <a:srgbClr val="FF0000"/>
              </a:solidFill>
              <a:effectLst/>
              <a:latin typeface="+mn-lt"/>
              <a:ea typeface="+mn-ea"/>
              <a:cs typeface="+mn-cs"/>
            </a:rPr>
            <a:t>キーで入力項目を移動できます。</a:t>
          </a:r>
          <a:endParaRPr lang="ja-JP" altLang="ja-JP" sz="12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b="1">
              <a:solidFill>
                <a:srgbClr val="FF0000"/>
              </a:solidFill>
              <a:effectLst/>
              <a:latin typeface="+mn-lt"/>
              <a:ea typeface="+mn-ea"/>
              <a:cs typeface="+mn-cs"/>
            </a:rPr>
            <a:t>シートの保護を解除しないでください。</a:t>
          </a:r>
          <a:endParaRPr lang="ja-JP" altLang="ja-JP" sz="1200" b="1">
            <a:solidFill>
              <a:srgbClr val="FF0000"/>
            </a:solidFill>
            <a:effectLst/>
          </a:endParaRPr>
        </a:p>
        <a:p>
          <a:pPr algn="l"/>
          <a:endParaRPr kumimoji="1" lang="en-US" altLang="ja-JP" sz="1200" b="1">
            <a:solidFill>
              <a:srgbClr val="FF0000"/>
            </a:solidFill>
          </a:endParaRPr>
        </a:p>
        <a:p>
          <a:pPr algn="l"/>
          <a:r>
            <a:rPr kumimoji="1" lang="ja-JP" altLang="en-US" sz="1200" b="1">
              <a:solidFill>
                <a:srgbClr val="FF0000"/>
              </a:solidFill>
            </a:rPr>
            <a:t>チェックボックスはクリックで表示が切り替わります。</a:t>
          </a:r>
          <a:endParaRPr kumimoji="1" lang="en-US" altLang="ja-JP" sz="1200" b="1">
            <a:solidFill>
              <a:srgbClr val="FF0000"/>
            </a:solidFill>
          </a:endParaRPr>
        </a:p>
        <a:p>
          <a:pPr algn="l"/>
          <a:endParaRPr kumimoji="1" lang="en-US" altLang="ja-JP" sz="11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419100</xdr:colOff>
      <xdr:row>7</xdr:row>
      <xdr:rowOff>152400</xdr:rowOff>
    </xdr:from>
    <xdr:to>
      <xdr:col>11</xdr:col>
      <xdr:colOff>152400</xdr:colOff>
      <xdr:row>9</xdr:row>
      <xdr:rowOff>0</xdr:rowOff>
    </xdr:to>
    <xdr:sp macro="" textlink="">
      <xdr:nvSpPr>
        <xdr:cNvPr id="5794" name="Oval 12">
          <a:extLst>
            <a:ext uri="{FF2B5EF4-FFF2-40B4-BE49-F238E27FC236}">
              <a16:creationId xmlns:a16="http://schemas.microsoft.com/office/drawing/2014/main" id="{00000000-0008-0000-0600-0000A2160000}"/>
            </a:ext>
          </a:extLst>
        </xdr:cNvPr>
        <xdr:cNvSpPr>
          <a:spLocks noChangeArrowheads="1"/>
        </xdr:cNvSpPr>
      </xdr:nvSpPr>
      <xdr:spPr bwMode="auto">
        <a:xfrm>
          <a:off x="8001000" y="1428750"/>
          <a:ext cx="581025"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523875</xdr:colOff>
      <xdr:row>7</xdr:row>
      <xdr:rowOff>152400</xdr:rowOff>
    </xdr:from>
    <xdr:to>
      <xdr:col>9</xdr:col>
      <xdr:colOff>180975</xdr:colOff>
      <xdr:row>9</xdr:row>
      <xdr:rowOff>38100</xdr:rowOff>
    </xdr:to>
    <xdr:sp macro="" textlink="">
      <xdr:nvSpPr>
        <xdr:cNvPr id="5795" name="Oval 9">
          <a:extLst>
            <a:ext uri="{FF2B5EF4-FFF2-40B4-BE49-F238E27FC236}">
              <a16:creationId xmlns:a16="http://schemas.microsoft.com/office/drawing/2014/main" id="{00000000-0008-0000-0600-0000A3160000}"/>
            </a:ext>
          </a:extLst>
        </xdr:cNvPr>
        <xdr:cNvSpPr>
          <a:spLocks noChangeArrowheads="1"/>
        </xdr:cNvSpPr>
      </xdr:nvSpPr>
      <xdr:spPr bwMode="auto">
        <a:xfrm>
          <a:off x="2933700" y="1428750"/>
          <a:ext cx="4257675" cy="3429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419100</xdr:colOff>
      <xdr:row>74</xdr:row>
      <xdr:rowOff>152400</xdr:rowOff>
    </xdr:from>
    <xdr:to>
      <xdr:col>11</xdr:col>
      <xdr:colOff>152400</xdr:colOff>
      <xdr:row>76</xdr:row>
      <xdr:rowOff>0</xdr:rowOff>
    </xdr:to>
    <xdr:sp macro="" textlink="">
      <xdr:nvSpPr>
        <xdr:cNvPr id="5796" name="Oval 12">
          <a:extLst>
            <a:ext uri="{FF2B5EF4-FFF2-40B4-BE49-F238E27FC236}">
              <a16:creationId xmlns:a16="http://schemas.microsoft.com/office/drawing/2014/main" id="{00000000-0008-0000-0600-0000A4160000}"/>
            </a:ext>
          </a:extLst>
        </xdr:cNvPr>
        <xdr:cNvSpPr>
          <a:spLocks noChangeArrowheads="1"/>
        </xdr:cNvSpPr>
      </xdr:nvSpPr>
      <xdr:spPr bwMode="auto">
        <a:xfrm>
          <a:off x="8001000" y="16754475"/>
          <a:ext cx="581025" cy="3524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xdr:row>
      <xdr:rowOff>152400</xdr:rowOff>
    </xdr:from>
    <xdr:to>
      <xdr:col>9</xdr:col>
      <xdr:colOff>180975</xdr:colOff>
      <xdr:row>76</xdr:row>
      <xdr:rowOff>38100</xdr:rowOff>
    </xdr:to>
    <xdr:sp macro="" textlink="">
      <xdr:nvSpPr>
        <xdr:cNvPr id="5797" name="Oval 9">
          <a:extLst>
            <a:ext uri="{FF2B5EF4-FFF2-40B4-BE49-F238E27FC236}">
              <a16:creationId xmlns:a16="http://schemas.microsoft.com/office/drawing/2014/main" id="{00000000-0008-0000-0600-0000A5160000}"/>
            </a:ext>
          </a:extLst>
        </xdr:cNvPr>
        <xdr:cNvSpPr>
          <a:spLocks noChangeArrowheads="1"/>
        </xdr:cNvSpPr>
      </xdr:nvSpPr>
      <xdr:spPr bwMode="auto">
        <a:xfrm>
          <a:off x="1752600" y="16754475"/>
          <a:ext cx="5162550" cy="3905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285750</xdr:colOff>
      <xdr:row>3</xdr:row>
      <xdr:rowOff>142875</xdr:rowOff>
    </xdr:from>
    <xdr:to>
      <xdr:col>4</xdr:col>
      <xdr:colOff>85725</xdr:colOff>
      <xdr:row>6</xdr:row>
      <xdr:rowOff>85725</xdr:rowOff>
    </xdr:to>
    <xdr:sp macro="" textlink="">
      <xdr:nvSpPr>
        <xdr:cNvPr id="2580" name="Oval 8">
          <a:extLst>
            <a:ext uri="{FF2B5EF4-FFF2-40B4-BE49-F238E27FC236}">
              <a16:creationId xmlns:a16="http://schemas.microsoft.com/office/drawing/2014/main" id="{00000000-0008-0000-0700-0000140A0000}"/>
            </a:ext>
          </a:extLst>
        </xdr:cNvPr>
        <xdr:cNvSpPr>
          <a:spLocks noChangeArrowheads="1"/>
        </xdr:cNvSpPr>
      </xdr:nvSpPr>
      <xdr:spPr bwMode="auto">
        <a:xfrm>
          <a:off x="5600700" y="809625"/>
          <a:ext cx="400050" cy="5524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400050</xdr:colOff>
      <xdr:row>5</xdr:row>
      <xdr:rowOff>57150</xdr:rowOff>
    </xdr:from>
    <xdr:to>
      <xdr:col>10</xdr:col>
      <xdr:colOff>19050</xdr:colOff>
      <xdr:row>6</xdr:row>
      <xdr:rowOff>95250</xdr:rowOff>
    </xdr:to>
    <xdr:sp macro="" textlink="">
      <xdr:nvSpPr>
        <xdr:cNvPr id="2581" name="Oval 9">
          <a:extLst>
            <a:ext uri="{FF2B5EF4-FFF2-40B4-BE49-F238E27FC236}">
              <a16:creationId xmlns:a16="http://schemas.microsoft.com/office/drawing/2014/main" id="{00000000-0008-0000-0700-0000150A0000}"/>
            </a:ext>
          </a:extLst>
        </xdr:cNvPr>
        <xdr:cNvSpPr>
          <a:spLocks noChangeArrowheads="1"/>
        </xdr:cNvSpPr>
      </xdr:nvSpPr>
      <xdr:spPr bwMode="auto">
        <a:xfrm>
          <a:off x="9315450" y="1114425"/>
          <a:ext cx="371475" cy="2571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180975</xdr:colOff>
      <xdr:row>28</xdr:row>
      <xdr:rowOff>9525</xdr:rowOff>
    </xdr:from>
    <xdr:to>
      <xdr:col>10</xdr:col>
      <xdr:colOff>9525</xdr:colOff>
      <xdr:row>29</xdr:row>
      <xdr:rowOff>0</xdr:rowOff>
    </xdr:to>
    <xdr:sp macro="" textlink="">
      <xdr:nvSpPr>
        <xdr:cNvPr id="2582" name="Oval 10">
          <a:extLst>
            <a:ext uri="{FF2B5EF4-FFF2-40B4-BE49-F238E27FC236}">
              <a16:creationId xmlns:a16="http://schemas.microsoft.com/office/drawing/2014/main" id="{00000000-0008-0000-0700-0000160A0000}"/>
            </a:ext>
          </a:extLst>
        </xdr:cNvPr>
        <xdr:cNvSpPr>
          <a:spLocks noChangeArrowheads="1"/>
        </xdr:cNvSpPr>
      </xdr:nvSpPr>
      <xdr:spPr bwMode="auto">
        <a:xfrm>
          <a:off x="9096375" y="6105525"/>
          <a:ext cx="581025" cy="2286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276225</xdr:colOff>
      <xdr:row>5</xdr:row>
      <xdr:rowOff>0</xdr:rowOff>
    </xdr:from>
    <xdr:to>
      <xdr:col>6</xdr:col>
      <xdr:colOff>76200</xdr:colOff>
      <xdr:row>9</xdr:row>
      <xdr:rowOff>104775</xdr:rowOff>
    </xdr:to>
    <xdr:sp macro="" textlink="">
      <xdr:nvSpPr>
        <xdr:cNvPr id="2583" name="Oval 14">
          <a:extLst>
            <a:ext uri="{FF2B5EF4-FFF2-40B4-BE49-F238E27FC236}">
              <a16:creationId xmlns:a16="http://schemas.microsoft.com/office/drawing/2014/main" id="{00000000-0008-0000-0700-0000170A0000}"/>
            </a:ext>
          </a:extLst>
        </xdr:cNvPr>
        <xdr:cNvSpPr>
          <a:spLocks noChangeArrowheads="1"/>
        </xdr:cNvSpPr>
      </xdr:nvSpPr>
      <xdr:spPr bwMode="auto">
        <a:xfrm>
          <a:off x="6791325" y="1057275"/>
          <a:ext cx="400050" cy="981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3346A-1610-4E89-823F-25B769BCFCE5}">
  <sheetPr>
    <tabColor rgb="FFFF0000"/>
  </sheetPr>
  <dimension ref="A1:W38"/>
  <sheetViews>
    <sheetView view="pageBreakPreview" topLeftCell="A7" zoomScaleNormal="100" zoomScaleSheetLayoutView="100" workbookViewId="0">
      <selection activeCell="E18" sqref="E18:F18"/>
    </sheetView>
  </sheetViews>
  <sheetFormatPr defaultRowHeight="18.75" customHeight="1"/>
  <cols>
    <col min="1" max="15" width="3.625" style="17" customWidth="1"/>
    <col min="16" max="23" width="3.5" style="17" customWidth="1"/>
    <col min="24" max="16384" width="9" style="17"/>
  </cols>
  <sheetData>
    <row r="1" spans="1:23" ht="18.75" customHeight="1">
      <c r="A1" s="16" t="s">
        <v>124</v>
      </c>
      <c r="B1" s="16"/>
      <c r="C1" s="16"/>
      <c r="D1" s="16"/>
      <c r="E1" s="16"/>
      <c r="F1" s="16"/>
      <c r="G1" s="16"/>
      <c r="H1" s="16"/>
      <c r="I1" s="16"/>
      <c r="J1" s="16"/>
      <c r="K1" s="16"/>
      <c r="L1" s="16"/>
      <c r="M1" s="16"/>
      <c r="N1" s="16"/>
      <c r="O1" s="16"/>
    </row>
    <row r="2" spans="1:23" ht="18.75" customHeight="1">
      <c r="A2" s="16"/>
      <c r="B2" s="16"/>
      <c r="C2" s="16"/>
      <c r="D2" s="16"/>
      <c r="E2" s="16"/>
      <c r="F2" s="16"/>
      <c r="G2" s="16"/>
      <c r="O2" s="16"/>
      <c r="P2" s="18" t="s">
        <v>125</v>
      </c>
      <c r="Q2" s="19"/>
      <c r="R2" s="20" t="s">
        <v>126</v>
      </c>
      <c r="S2" s="21"/>
      <c r="T2" s="20" t="s">
        <v>127</v>
      </c>
      <c r="U2" s="21"/>
      <c r="V2" s="20" t="s">
        <v>128</v>
      </c>
    </row>
    <row r="3" spans="1:23" ht="18.75" customHeight="1">
      <c r="A3" s="22"/>
      <c r="K3" s="20"/>
    </row>
    <row r="4" spans="1:23" ht="18.75" customHeight="1">
      <c r="A4" s="202" t="s">
        <v>129</v>
      </c>
      <c r="B4" s="202"/>
      <c r="C4" s="202"/>
      <c r="D4" s="202"/>
      <c r="E4" s="202"/>
      <c r="F4" s="202"/>
      <c r="G4" s="202"/>
      <c r="H4" s="202"/>
      <c r="I4" s="202"/>
      <c r="J4" s="202"/>
      <c r="K4" s="202"/>
      <c r="L4" s="202"/>
      <c r="M4" s="202"/>
      <c r="N4" s="202"/>
      <c r="O4" s="202"/>
      <c r="P4" s="202"/>
      <c r="Q4" s="202"/>
      <c r="R4" s="202"/>
      <c r="S4" s="202"/>
      <c r="T4" s="202"/>
      <c r="U4" s="202"/>
      <c r="V4" s="202"/>
    </row>
    <row r="5" spans="1:23" ht="18.75" customHeight="1">
      <c r="A5" s="22" t="s">
        <v>130</v>
      </c>
    </row>
    <row r="6" spans="1:23" ht="51.75" customHeight="1">
      <c r="L6" s="23" t="s">
        <v>131</v>
      </c>
      <c r="M6" s="24"/>
      <c r="N6" s="24"/>
      <c r="O6" s="25"/>
      <c r="P6" s="203"/>
      <c r="Q6" s="203"/>
      <c r="R6" s="203"/>
      <c r="S6" s="203"/>
      <c r="T6" s="203"/>
      <c r="U6" s="203"/>
      <c r="V6" s="203"/>
      <c r="W6" s="203"/>
    </row>
    <row r="7" spans="1:23" ht="18.75" customHeight="1">
      <c r="L7" s="26" t="s">
        <v>132</v>
      </c>
      <c r="M7" s="27"/>
      <c r="N7" s="27"/>
      <c r="O7" s="28"/>
      <c r="P7" s="204"/>
      <c r="Q7" s="204"/>
      <c r="R7" s="204"/>
      <c r="S7" s="204"/>
      <c r="T7" s="204"/>
      <c r="U7" s="204"/>
      <c r="V7" s="204"/>
      <c r="W7" s="204"/>
    </row>
    <row r="8" spans="1:23" ht="18.75" customHeight="1">
      <c r="L8" s="26" t="s">
        <v>133</v>
      </c>
      <c r="M8" s="27"/>
      <c r="N8" s="27"/>
      <c r="O8" s="28"/>
      <c r="P8" s="204"/>
      <c r="Q8" s="204"/>
      <c r="R8" s="204"/>
      <c r="S8" s="204"/>
      <c r="T8" s="204"/>
      <c r="U8" s="204"/>
      <c r="V8" s="204"/>
      <c r="W8" s="204"/>
    </row>
    <row r="9" spans="1:23" ht="18.75" customHeight="1">
      <c r="A9" s="22"/>
    </row>
    <row r="10" spans="1:23" ht="18.75" customHeight="1">
      <c r="A10" s="202" t="s">
        <v>134</v>
      </c>
      <c r="B10" s="202"/>
      <c r="C10" s="202"/>
      <c r="D10" s="202"/>
      <c r="E10" s="202"/>
      <c r="F10" s="202"/>
      <c r="G10" s="202"/>
      <c r="H10" s="202"/>
      <c r="I10" s="202"/>
      <c r="J10" s="202"/>
      <c r="K10" s="202"/>
      <c r="L10" s="202"/>
      <c r="M10" s="202"/>
      <c r="N10" s="202"/>
      <c r="O10" s="202"/>
      <c r="P10" s="202"/>
      <c r="Q10" s="202"/>
      <c r="R10" s="202"/>
      <c r="S10" s="19"/>
      <c r="T10" s="205" t="s">
        <v>135</v>
      </c>
      <c r="U10" s="205"/>
      <c r="V10" s="19"/>
      <c r="W10" s="17" t="s">
        <v>136</v>
      </c>
    </row>
    <row r="11" spans="1:23" ht="18.75" customHeight="1">
      <c r="A11" s="29" t="s">
        <v>137</v>
      </c>
      <c r="B11" s="29"/>
      <c r="C11" s="29"/>
      <c r="D11" s="29"/>
      <c r="E11" s="29"/>
      <c r="F11" s="29"/>
      <c r="G11" s="29"/>
      <c r="H11" s="19"/>
      <c r="I11" s="30" t="s">
        <v>126</v>
      </c>
      <c r="J11" s="19"/>
      <c r="K11" s="30" t="s">
        <v>138</v>
      </c>
      <c r="L11" s="30"/>
      <c r="M11" s="30"/>
      <c r="N11" s="19"/>
      <c r="O11" s="17" t="s">
        <v>139</v>
      </c>
      <c r="P11" s="19"/>
      <c r="Q11" s="17" t="s">
        <v>140</v>
      </c>
    </row>
    <row r="12" spans="1:23" ht="18.75" customHeight="1">
      <c r="A12" s="29" t="s">
        <v>141</v>
      </c>
      <c r="B12" s="29"/>
      <c r="C12" s="29"/>
      <c r="D12" s="29"/>
      <c r="E12" s="29"/>
      <c r="F12" s="29"/>
      <c r="G12" s="29"/>
      <c r="H12" s="29"/>
      <c r="I12" s="29"/>
      <c r="J12" s="30"/>
      <c r="K12" s="30"/>
      <c r="L12" s="30"/>
      <c r="M12" s="30"/>
      <c r="N12" s="30"/>
      <c r="O12" s="30"/>
    </row>
    <row r="13" spans="1:23" ht="7.5" customHeight="1">
      <c r="A13" s="29"/>
      <c r="B13" s="29"/>
      <c r="C13" s="29"/>
      <c r="D13" s="29"/>
      <c r="E13" s="29"/>
      <c r="F13" s="29"/>
      <c r="G13" s="29"/>
      <c r="H13" s="29"/>
      <c r="I13" s="29"/>
      <c r="J13" s="30"/>
      <c r="K13" s="30"/>
      <c r="L13" s="30"/>
      <c r="M13" s="30"/>
      <c r="N13" s="30"/>
      <c r="O13" s="30"/>
    </row>
    <row r="14" spans="1:23" ht="18.75" customHeight="1">
      <c r="A14" s="196" t="s">
        <v>142</v>
      </c>
      <c r="B14" s="196"/>
      <c r="C14" s="196"/>
      <c r="D14" s="196"/>
      <c r="E14" s="196"/>
      <c r="F14" s="196"/>
      <c r="G14" s="196"/>
      <c r="H14" s="196"/>
      <c r="I14" s="196"/>
      <c r="J14" s="196"/>
      <c r="K14" s="196"/>
      <c r="L14" s="196"/>
      <c r="M14" s="196"/>
      <c r="N14" s="196"/>
      <c r="O14" s="196"/>
      <c r="P14" s="196"/>
      <c r="Q14" s="196"/>
      <c r="R14" s="196"/>
      <c r="S14" s="196"/>
      <c r="T14" s="196"/>
      <c r="U14" s="196"/>
      <c r="V14" s="196"/>
      <c r="W14" s="196"/>
    </row>
    <row r="15" spans="1:23" ht="18.75" customHeight="1">
      <c r="A15" s="197" t="s">
        <v>143</v>
      </c>
      <c r="B15" s="188" t="s">
        <v>144</v>
      </c>
      <c r="C15" s="188"/>
      <c r="D15" s="198"/>
      <c r="E15" s="198"/>
      <c r="F15" s="198"/>
      <c r="G15" s="198"/>
      <c r="H15" s="198"/>
      <c r="I15" s="198"/>
      <c r="J15" s="198"/>
      <c r="K15" s="198"/>
      <c r="L15" s="198"/>
      <c r="M15" s="198"/>
      <c r="N15" s="198"/>
      <c r="O15" s="198"/>
      <c r="P15" s="198"/>
      <c r="Q15" s="198"/>
      <c r="R15" s="198"/>
      <c r="S15" s="198"/>
      <c r="T15" s="198"/>
      <c r="U15" s="198"/>
      <c r="V15" s="198"/>
      <c r="W15" s="198"/>
    </row>
    <row r="16" spans="1:23" ht="18.75" customHeight="1">
      <c r="A16" s="197"/>
      <c r="B16" s="199" t="s">
        <v>145</v>
      </c>
      <c r="C16" s="199"/>
      <c r="D16" s="198"/>
      <c r="E16" s="198"/>
      <c r="F16" s="198"/>
      <c r="G16" s="198"/>
      <c r="H16" s="198"/>
      <c r="I16" s="198"/>
      <c r="J16" s="198"/>
      <c r="K16" s="198"/>
      <c r="L16" s="198"/>
      <c r="M16" s="198"/>
      <c r="N16" s="198"/>
      <c r="O16" s="198"/>
      <c r="P16" s="198"/>
      <c r="Q16" s="198"/>
      <c r="R16" s="198"/>
      <c r="S16" s="198"/>
      <c r="T16" s="198"/>
      <c r="U16" s="198"/>
      <c r="V16" s="198"/>
      <c r="W16" s="198"/>
    </row>
    <row r="17" spans="1:23" ht="18.75" customHeight="1">
      <c r="A17" s="197"/>
      <c r="B17" s="199"/>
      <c r="C17" s="199"/>
      <c r="D17" s="198"/>
      <c r="E17" s="198"/>
      <c r="F17" s="198"/>
      <c r="G17" s="198"/>
      <c r="H17" s="198"/>
      <c r="I17" s="198"/>
      <c r="J17" s="198"/>
      <c r="K17" s="198"/>
      <c r="L17" s="198"/>
      <c r="M17" s="198"/>
      <c r="N17" s="198"/>
      <c r="O17" s="198"/>
      <c r="P17" s="198"/>
      <c r="Q17" s="198"/>
      <c r="R17" s="198"/>
      <c r="S17" s="198"/>
      <c r="T17" s="198"/>
      <c r="U17" s="198"/>
      <c r="V17" s="198"/>
      <c r="W17" s="198"/>
    </row>
    <row r="18" spans="1:23" ht="18.75" customHeight="1">
      <c r="A18" s="197"/>
      <c r="B18" s="188" t="s">
        <v>146</v>
      </c>
      <c r="C18" s="188"/>
      <c r="D18" s="31" t="s">
        <v>147</v>
      </c>
      <c r="E18" s="194"/>
      <c r="F18" s="194"/>
      <c r="G18" s="32" t="s">
        <v>148</v>
      </c>
      <c r="H18" s="194"/>
      <c r="I18" s="194"/>
      <c r="J18" s="194"/>
      <c r="K18" s="200"/>
      <c r="L18" s="200"/>
      <c r="M18" s="200"/>
      <c r="N18" s="200"/>
      <c r="O18" s="200"/>
      <c r="P18" s="200"/>
      <c r="Q18" s="200"/>
      <c r="R18" s="200"/>
      <c r="S18" s="200"/>
      <c r="T18" s="200"/>
      <c r="U18" s="200"/>
      <c r="V18" s="200"/>
      <c r="W18" s="201"/>
    </row>
    <row r="19" spans="1:23" ht="29.25" customHeight="1">
      <c r="A19" s="197"/>
      <c r="B19" s="188"/>
      <c r="C19" s="188"/>
      <c r="D19" s="192"/>
      <c r="E19" s="192"/>
      <c r="F19" s="192"/>
      <c r="G19" s="192"/>
      <c r="H19" s="192"/>
      <c r="I19" s="192"/>
      <c r="J19" s="192"/>
      <c r="K19" s="192"/>
      <c r="L19" s="192"/>
      <c r="M19" s="192"/>
      <c r="N19" s="192"/>
      <c r="O19" s="192"/>
      <c r="P19" s="192"/>
      <c r="Q19" s="192"/>
      <c r="R19" s="192"/>
      <c r="S19" s="192"/>
      <c r="T19" s="192"/>
      <c r="U19" s="192"/>
      <c r="V19" s="192"/>
      <c r="W19" s="192"/>
    </row>
    <row r="20" spans="1:23" ht="18.75" customHeight="1">
      <c r="A20" s="197"/>
      <c r="B20" s="188" t="s">
        <v>149</v>
      </c>
      <c r="C20" s="188"/>
      <c r="D20" s="193"/>
      <c r="E20" s="194"/>
      <c r="F20" s="32" t="s">
        <v>148</v>
      </c>
      <c r="G20" s="194"/>
      <c r="H20" s="194"/>
      <c r="I20" s="32" t="s">
        <v>148</v>
      </c>
      <c r="J20" s="194"/>
      <c r="K20" s="195"/>
      <c r="L20" s="188" t="s">
        <v>150</v>
      </c>
      <c r="M20" s="188"/>
      <c r="N20" s="188"/>
      <c r="O20" s="193"/>
      <c r="P20" s="194"/>
      <c r="Q20" s="32" t="s">
        <v>148</v>
      </c>
      <c r="R20" s="194"/>
      <c r="S20" s="194"/>
      <c r="T20" s="32" t="s">
        <v>148</v>
      </c>
      <c r="U20" s="194"/>
      <c r="V20" s="194"/>
      <c r="W20" s="33"/>
    </row>
    <row r="21" spans="1:23" ht="18.75" customHeight="1">
      <c r="A21" s="188" t="s">
        <v>151</v>
      </c>
      <c r="B21" s="188"/>
      <c r="C21" s="188"/>
      <c r="D21" s="34">
        <v>1</v>
      </c>
      <c r="E21" s="35">
        <v>1</v>
      </c>
      <c r="F21" s="36"/>
      <c r="G21" s="36"/>
      <c r="H21" s="36"/>
      <c r="I21" s="36"/>
      <c r="J21" s="36"/>
      <c r="K21" s="36"/>
      <c r="L21" s="36"/>
      <c r="M21" s="36"/>
      <c r="N21" s="189" t="s">
        <v>152</v>
      </c>
      <c r="O21" s="189"/>
      <c r="P21" s="189"/>
      <c r="Q21" s="189"/>
      <c r="R21" s="189"/>
      <c r="S21" s="189"/>
      <c r="T21" s="189"/>
      <c r="U21" s="189"/>
      <c r="V21" s="189"/>
      <c r="W21" s="189"/>
    </row>
    <row r="22" spans="1:23" ht="18.75" customHeight="1">
      <c r="A22" s="37"/>
      <c r="B22" s="37"/>
      <c r="C22" s="37"/>
      <c r="D22" s="37"/>
      <c r="E22" s="37"/>
      <c r="F22" s="37"/>
      <c r="G22" s="37"/>
      <c r="H22" s="37"/>
      <c r="I22" s="37"/>
      <c r="J22" s="37"/>
      <c r="K22" s="37"/>
      <c r="L22" s="37"/>
      <c r="M22" s="37"/>
      <c r="N22" s="37"/>
      <c r="O22" s="37"/>
    </row>
    <row r="23" spans="1:23" ht="18.75" customHeight="1">
      <c r="A23" s="190"/>
      <c r="B23" s="190"/>
      <c r="C23" s="17" t="s">
        <v>153</v>
      </c>
    </row>
    <row r="24" spans="1:23" ht="18.75" customHeight="1">
      <c r="A24" s="22"/>
      <c r="C24" s="17" t="s">
        <v>154</v>
      </c>
    </row>
    <row r="25" spans="1:23" ht="18.75" customHeight="1">
      <c r="A25" s="38"/>
      <c r="B25" s="39"/>
      <c r="C25" s="40" t="s">
        <v>155</v>
      </c>
      <c r="D25" s="41" t="s">
        <v>156</v>
      </c>
      <c r="E25" s="41"/>
      <c r="F25" s="41"/>
      <c r="G25" s="41"/>
      <c r="H25" s="41"/>
      <c r="I25" s="41"/>
      <c r="J25" s="41"/>
      <c r="K25" s="41"/>
      <c r="L25" s="41"/>
      <c r="M25" s="41"/>
      <c r="N25" s="41"/>
      <c r="O25" s="41"/>
      <c r="P25" s="41"/>
      <c r="Q25" s="41"/>
      <c r="R25" s="41"/>
      <c r="S25" s="41"/>
      <c r="T25" s="41"/>
      <c r="U25" s="41"/>
      <c r="V25" s="41"/>
      <c r="W25" s="42"/>
    </row>
    <row r="26" spans="1:23" ht="18.75" customHeight="1">
      <c r="A26" s="43"/>
      <c r="B26" s="44"/>
      <c r="C26" s="20"/>
      <c r="D26" s="17" t="s">
        <v>157</v>
      </c>
      <c r="W26" s="45"/>
    </row>
    <row r="27" spans="1:23" ht="18.75" customHeight="1">
      <c r="A27" s="43"/>
      <c r="B27" s="46"/>
      <c r="C27" s="20" t="s">
        <v>158</v>
      </c>
      <c r="D27" s="17" t="s">
        <v>159</v>
      </c>
      <c r="W27" s="45"/>
    </row>
    <row r="28" spans="1:23" ht="18.75" customHeight="1">
      <c r="A28" s="43"/>
      <c r="B28" s="46"/>
      <c r="C28" s="20" t="s">
        <v>160</v>
      </c>
      <c r="D28" s="17" t="s">
        <v>161</v>
      </c>
      <c r="W28" s="45"/>
    </row>
    <row r="29" spans="1:23" ht="18.75" customHeight="1">
      <c r="A29" s="43"/>
      <c r="B29" s="46"/>
      <c r="C29" s="20" t="s">
        <v>162</v>
      </c>
      <c r="D29" s="17" t="s">
        <v>163</v>
      </c>
      <c r="W29" s="45"/>
    </row>
    <row r="30" spans="1:23" ht="18.75" customHeight="1">
      <c r="A30" s="43"/>
      <c r="B30" s="44"/>
      <c r="C30" s="20"/>
      <c r="D30" s="17" t="s">
        <v>164</v>
      </c>
      <c r="W30" s="45"/>
    </row>
    <row r="31" spans="1:23" ht="18.75" customHeight="1">
      <c r="A31" s="43"/>
      <c r="B31" s="46"/>
      <c r="C31" s="20" t="s">
        <v>165</v>
      </c>
      <c r="D31" s="17" t="s">
        <v>166</v>
      </c>
      <c r="W31" s="45"/>
    </row>
    <row r="32" spans="1:23" ht="18.75" customHeight="1">
      <c r="A32" s="43"/>
      <c r="B32" s="44"/>
      <c r="C32" s="20"/>
      <c r="D32" s="17" t="s">
        <v>167</v>
      </c>
      <c r="W32" s="45"/>
    </row>
    <row r="33" spans="1:23" ht="18.75" customHeight="1">
      <c r="A33" s="43"/>
      <c r="B33" s="46"/>
      <c r="C33" s="20" t="s">
        <v>168</v>
      </c>
      <c r="D33" s="16" t="s">
        <v>169</v>
      </c>
      <c r="W33" s="45"/>
    </row>
    <row r="34" spans="1:23" ht="18.75" customHeight="1">
      <c r="A34" s="43"/>
      <c r="C34" s="191"/>
      <c r="D34" s="191"/>
      <c r="E34" s="191"/>
      <c r="F34" s="191"/>
      <c r="G34" s="191"/>
      <c r="H34" s="191"/>
      <c r="I34" s="191"/>
      <c r="J34" s="191"/>
      <c r="K34" s="191"/>
      <c r="L34" s="191"/>
      <c r="M34" s="191"/>
      <c r="N34" s="191"/>
      <c r="O34" s="191"/>
      <c r="P34" s="191"/>
      <c r="Q34" s="191"/>
      <c r="R34" s="191"/>
      <c r="S34" s="191"/>
      <c r="T34" s="191"/>
      <c r="U34" s="191"/>
      <c r="W34" s="45"/>
    </row>
    <row r="35" spans="1:23" ht="18.75" customHeight="1">
      <c r="A35" s="43"/>
      <c r="C35" s="191"/>
      <c r="D35" s="191"/>
      <c r="E35" s="191"/>
      <c r="F35" s="191"/>
      <c r="G35" s="191"/>
      <c r="H35" s="191"/>
      <c r="I35" s="191"/>
      <c r="J35" s="191"/>
      <c r="K35" s="191"/>
      <c r="L35" s="191"/>
      <c r="M35" s="191"/>
      <c r="N35" s="191"/>
      <c r="O35" s="191"/>
      <c r="P35" s="191"/>
      <c r="Q35" s="191"/>
      <c r="R35" s="191"/>
      <c r="S35" s="191"/>
      <c r="T35" s="191"/>
      <c r="U35" s="191"/>
      <c r="W35" s="45"/>
    </row>
    <row r="36" spans="1:23" ht="18.75" customHeight="1">
      <c r="A36" s="43"/>
      <c r="C36" s="191"/>
      <c r="D36" s="191"/>
      <c r="E36" s="191"/>
      <c r="F36" s="191"/>
      <c r="G36" s="191"/>
      <c r="H36" s="191"/>
      <c r="I36" s="191"/>
      <c r="J36" s="191"/>
      <c r="K36" s="191"/>
      <c r="L36" s="191"/>
      <c r="M36" s="191"/>
      <c r="N36" s="191"/>
      <c r="O36" s="191"/>
      <c r="P36" s="191"/>
      <c r="Q36" s="191"/>
      <c r="R36" s="191"/>
      <c r="S36" s="191"/>
      <c r="T36" s="191"/>
      <c r="U36" s="191"/>
      <c r="W36" s="45"/>
    </row>
    <row r="37" spans="1:23" ht="18.75" customHeight="1">
      <c r="A37" s="43"/>
      <c r="B37" s="20" t="s">
        <v>170</v>
      </c>
      <c r="C37" s="17" t="s">
        <v>171</v>
      </c>
      <c r="W37" s="45"/>
    </row>
    <row r="38" spans="1:23" ht="18.75" customHeight="1">
      <c r="A38" s="47"/>
      <c r="B38" s="25"/>
      <c r="C38" s="25" t="s">
        <v>172</v>
      </c>
      <c r="D38" s="25"/>
      <c r="E38" s="25"/>
      <c r="F38" s="25"/>
      <c r="G38" s="25"/>
      <c r="H38" s="25"/>
      <c r="I38" s="25"/>
      <c r="J38" s="25"/>
      <c r="K38" s="25"/>
      <c r="L38" s="25"/>
      <c r="M38" s="25"/>
      <c r="N38" s="25"/>
      <c r="O38" s="25"/>
      <c r="P38" s="25"/>
      <c r="Q38" s="25"/>
      <c r="R38" s="25"/>
      <c r="S38" s="25"/>
      <c r="T38" s="25"/>
      <c r="U38" s="25"/>
      <c r="V38" s="25"/>
      <c r="W38" s="48"/>
    </row>
  </sheetData>
  <sheetProtection sheet="1" selectLockedCells="1"/>
  <mergeCells count="29">
    <mergeCell ref="A4:V4"/>
    <mergeCell ref="P6:W6"/>
    <mergeCell ref="P7:W7"/>
    <mergeCell ref="P8:W8"/>
    <mergeCell ref="A10:R10"/>
    <mergeCell ref="T10:U10"/>
    <mergeCell ref="A14:W14"/>
    <mergeCell ref="A15:A20"/>
    <mergeCell ref="B15:C15"/>
    <mergeCell ref="D15:W15"/>
    <mergeCell ref="B16:C17"/>
    <mergeCell ref="D16:W17"/>
    <mergeCell ref="B18:C19"/>
    <mergeCell ref="E18:F18"/>
    <mergeCell ref="H18:J18"/>
    <mergeCell ref="K18:W18"/>
    <mergeCell ref="A21:C21"/>
    <mergeCell ref="N21:W21"/>
    <mergeCell ref="A23:B23"/>
    <mergeCell ref="C34:U36"/>
    <mergeCell ref="D19:W19"/>
    <mergeCell ref="B20:C20"/>
    <mergeCell ref="D20:E20"/>
    <mergeCell ref="G20:H20"/>
    <mergeCell ref="J20:K20"/>
    <mergeCell ref="L20:N20"/>
    <mergeCell ref="O20:P20"/>
    <mergeCell ref="R20:S20"/>
    <mergeCell ref="U20:V20"/>
  </mergeCells>
  <phoneticPr fontId="2"/>
  <dataValidations count="4">
    <dataValidation imeMode="halfAlpha" allowBlank="1" showInputMessage="1" showErrorMessage="1" sqref="F21:M21" xr:uid="{E2B6589E-ACAC-44D2-A0AE-EC24AE0E7303}"/>
    <dataValidation type="whole" imeMode="halfAlpha" operator="greaterThanOrEqual" allowBlank="1" showInputMessage="1" showErrorMessage="1" error="数字を入力してください" sqref="Q2 S2 U2 S10 P11 N11 J11 H11" xr:uid="{B954F97C-F2BC-41D8-9391-0307FC804F9B}">
      <formula1>0</formula1>
    </dataValidation>
    <dataValidation type="list" allowBlank="1" showInputMessage="1" showErrorMessage="1" sqref="V10" xr:uid="{27742EB2-A7AA-4A36-9C63-79B2FC5220A7}">
      <formula1>"前,後"</formula1>
    </dataValidation>
    <dataValidation imeMode="halfAlpha" operator="greaterThanOrEqual" allowBlank="1" showInputMessage="1" showErrorMessage="1" error="数字を入力してください" sqref="D20:E20 G20:H20 J20:K20 O20:P20 R20:S20 U20:V20 E18:F18 H18:J18" xr:uid="{534F4EF1-B2E6-473F-A628-1CA22BBF3968}"/>
  </dataValidations>
  <printOptions horizontalCentered="1"/>
  <pageMargins left="0.51181102362204722" right="0.5118110236220472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0</xdr:col>
                    <xdr:colOff>180975</xdr:colOff>
                    <xdr:row>22</xdr:row>
                    <xdr:rowOff>0</xdr:rowOff>
                  </from>
                  <to>
                    <xdr:col>1</xdr:col>
                    <xdr:colOff>238125</xdr:colOff>
                    <xdr:row>23</xdr:row>
                    <xdr:rowOff>9525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19050</xdr:colOff>
                    <xdr:row>31</xdr:row>
                    <xdr:rowOff>219075</xdr:rowOff>
                  </from>
                  <to>
                    <xdr:col>2</xdr:col>
                    <xdr:colOff>76200</xdr:colOff>
                    <xdr:row>32</xdr:row>
                    <xdr:rowOff>228600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xdr:col>
                    <xdr:colOff>19050</xdr:colOff>
                    <xdr:row>29</xdr:row>
                    <xdr:rowOff>219075</xdr:rowOff>
                  </from>
                  <to>
                    <xdr:col>2</xdr:col>
                    <xdr:colOff>76200</xdr:colOff>
                    <xdr:row>30</xdr:row>
                    <xdr:rowOff>228600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xdr:col>
                    <xdr:colOff>19050</xdr:colOff>
                    <xdr:row>27</xdr:row>
                    <xdr:rowOff>228600</xdr:rowOff>
                  </from>
                  <to>
                    <xdr:col>2</xdr:col>
                    <xdr:colOff>76200</xdr:colOff>
                    <xdr:row>29</xdr:row>
                    <xdr:rowOff>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xdr:col>
                    <xdr:colOff>19050</xdr:colOff>
                    <xdr:row>26</xdr:row>
                    <xdr:rowOff>228600</xdr:rowOff>
                  </from>
                  <to>
                    <xdr:col>2</xdr:col>
                    <xdr:colOff>76200</xdr:colOff>
                    <xdr:row>28</xdr:row>
                    <xdr:rowOff>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xdr:col>
                    <xdr:colOff>19050</xdr:colOff>
                    <xdr:row>25</xdr:row>
                    <xdr:rowOff>238125</xdr:rowOff>
                  </from>
                  <to>
                    <xdr:col>2</xdr:col>
                    <xdr:colOff>76200</xdr:colOff>
                    <xdr:row>27</xdr:row>
                    <xdr:rowOff>9525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xdr:col>
                    <xdr:colOff>19050</xdr:colOff>
                    <xdr:row>23</xdr:row>
                    <xdr:rowOff>228600</xdr:rowOff>
                  </from>
                  <to>
                    <xdr:col>2</xdr:col>
                    <xdr:colOff>76200</xdr:colOff>
                    <xdr:row>25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3300"/>
  </sheetPr>
  <dimension ref="A1:R100"/>
  <sheetViews>
    <sheetView tabSelected="1" view="pageBreakPreview" zoomScaleNormal="100" zoomScaleSheetLayoutView="100" workbookViewId="0">
      <selection activeCell="F48" sqref="F48:M48"/>
    </sheetView>
  </sheetViews>
  <sheetFormatPr defaultRowHeight="13.5"/>
  <cols>
    <col min="1" max="1" width="13" style="94" customWidth="1"/>
    <col min="2" max="7" width="8.625" style="94" customWidth="1"/>
    <col min="8" max="8" width="11.125" style="94" customWidth="1"/>
    <col min="9" max="9" width="15.125" style="94" customWidth="1"/>
    <col min="10" max="11" width="11.125" style="94" customWidth="1"/>
    <col min="12" max="13" width="11.375" style="94" customWidth="1"/>
    <col min="14" max="14" width="28.375" style="94" customWidth="1"/>
    <col min="15" max="16384" width="9" style="94"/>
  </cols>
  <sheetData>
    <row r="1" spans="1:16">
      <c r="A1" s="85"/>
      <c r="B1" s="85"/>
      <c r="C1" s="85"/>
      <c r="D1" s="85"/>
      <c r="E1" s="85"/>
      <c r="F1" s="85"/>
      <c r="G1" s="85"/>
      <c r="H1" s="85"/>
      <c r="I1" s="85"/>
      <c r="J1" s="85"/>
      <c r="K1" s="85"/>
      <c r="L1" s="85"/>
      <c r="M1" s="86" t="s">
        <v>11</v>
      </c>
      <c r="O1" s="94" t="s">
        <v>177</v>
      </c>
      <c r="P1" s="94" t="s">
        <v>181</v>
      </c>
    </row>
    <row r="2" spans="1:16" ht="18.75">
      <c r="A2" s="87"/>
      <c r="B2" s="286" t="s">
        <v>98</v>
      </c>
      <c r="C2" s="286"/>
      <c r="D2" s="286"/>
      <c r="E2" s="286"/>
      <c r="F2" s="286"/>
      <c r="G2" s="286"/>
      <c r="H2" s="286"/>
      <c r="I2" s="89" t="str">
        <f>"令和"&amp; 様式1!S10&amp;"年度"</f>
        <v>令和年度</v>
      </c>
      <c r="J2" s="282" t="s">
        <v>99</v>
      </c>
      <c r="K2" s="282"/>
      <c r="L2" s="87"/>
      <c r="M2" s="87"/>
      <c r="N2" s="95"/>
      <c r="O2" s="94" t="s">
        <v>178</v>
      </c>
      <c r="P2" s="94" t="s">
        <v>182</v>
      </c>
    </row>
    <row r="3" spans="1:16">
      <c r="A3" s="85"/>
      <c r="B3" s="85"/>
      <c r="C3" s="85"/>
      <c r="D3" s="85"/>
      <c r="E3" s="85"/>
      <c r="F3" s="85"/>
      <c r="G3" s="85"/>
      <c r="H3" s="85"/>
      <c r="I3" s="85"/>
      <c r="J3" s="85"/>
      <c r="K3" s="85"/>
      <c r="L3" s="85"/>
      <c r="M3" s="85"/>
      <c r="O3" s="94" t="s">
        <v>179</v>
      </c>
      <c r="P3" s="94" t="s">
        <v>183</v>
      </c>
    </row>
    <row r="4" spans="1:16">
      <c r="A4" s="90" t="s">
        <v>173</v>
      </c>
      <c r="B4" s="263" t="str">
        <f>"11"&amp;様式1!F21&amp;様式1!G21&amp;様式1!H21&amp;様式1!I21&amp;様式1!J21&amp;様式1!K21&amp;様式1!L21&amp;様式1!M21</f>
        <v>11</v>
      </c>
      <c r="C4" s="263"/>
      <c r="D4" s="263"/>
      <c r="E4" s="91" t="s">
        <v>174</v>
      </c>
      <c r="F4" s="263">
        <f>様式1!D16</f>
        <v>0</v>
      </c>
      <c r="G4" s="263"/>
      <c r="H4" s="263"/>
      <c r="I4" s="90" t="s">
        <v>175</v>
      </c>
      <c r="J4" s="77"/>
      <c r="K4" s="90" t="s">
        <v>176</v>
      </c>
      <c r="L4" s="262"/>
      <c r="M4" s="262"/>
      <c r="O4" s="94" t="s">
        <v>180</v>
      </c>
      <c r="P4" s="94" t="s">
        <v>184</v>
      </c>
    </row>
    <row r="5" spans="1:16">
      <c r="A5" s="85"/>
      <c r="B5" s="85"/>
      <c r="C5" s="85"/>
      <c r="D5" s="85"/>
      <c r="E5" s="85"/>
      <c r="F5" s="85"/>
      <c r="G5" s="85"/>
      <c r="H5" s="85"/>
      <c r="I5" s="85"/>
      <c r="J5" s="85"/>
      <c r="K5" s="85"/>
      <c r="L5" s="85"/>
      <c r="M5" s="85"/>
    </row>
    <row r="6" spans="1:16" ht="14.25" thickBot="1">
      <c r="A6" s="85" t="s">
        <v>30</v>
      </c>
      <c r="B6" s="85"/>
      <c r="C6" s="85"/>
      <c r="D6" s="85"/>
      <c r="E6" s="85"/>
      <c r="F6" s="85"/>
      <c r="G6" s="85"/>
      <c r="H6" s="85"/>
      <c r="I6" s="85"/>
      <c r="J6" s="85"/>
      <c r="K6" s="85"/>
      <c r="L6" s="85"/>
      <c r="M6" s="85"/>
    </row>
    <row r="7" spans="1:16">
      <c r="A7" s="264" t="s">
        <v>2</v>
      </c>
      <c r="B7" s="265"/>
      <c r="C7" s="225" t="s">
        <v>3</v>
      </c>
      <c r="D7" s="225"/>
      <c r="E7" s="225" t="s">
        <v>4</v>
      </c>
      <c r="F7" s="225"/>
      <c r="G7" s="225" t="s">
        <v>5</v>
      </c>
      <c r="H7" s="225"/>
      <c r="I7" s="225"/>
      <c r="J7" s="92" t="s">
        <v>6</v>
      </c>
      <c r="K7" s="92" t="s">
        <v>28</v>
      </c>
      <c r="L7" s="92" t="s">
        <v>12</v>
      </c>
      <c r="M7" s="277" t="s">
        <v>27</v>
      </c>
    </row>
    <row r="8" spans="1:16">
      <c r="A8" s="266"/>
      <c r="B8" s="267"/>
      <c r="C8" s="250"/>
      <c r="D8" s="250"/>
      <c r="E8" s="250"/>
      <c r="F8" s="250"/>
      <c r="G8" s="250"/>
      <c r="H8" s="250"/>
      <c r="I8" s="250"/>
      <c r="J8" s="93" t="s">
        <v>13</v>
      </c>
      <c r="K8" s="93" t="s">
        <v>29</v>
      </c>
      <c r="L8" s="93" t="s">
        <v>14</v>
      </c>
      <c r="M8" s="278"/>
    </row>
    <row r="9" spans="1:16" ht="22.5" customHeight="1">
      <c r="A9" s="258"/>
      <c r="B9" s="259"/>
      <c r="C9" s="250" t="str">
        <f t="shared" ref="C9:C10" ca="1" si="0">IFERROR(INDEX(INDIRECT(O9&amp;"!$A$5:$K$50"),MATCH("○",INDIRECT(O9&amp;"!$K$5:$K$50"),0),1),"")</f>
        <v/>
      </c>
      <c r="D9" s="250"/>
      <c r="E9" s="244"/>
      <c r="F9" s="244"/>
      <c r="G9" s="244"/>
      <c r="H9" s="244"/>
      <c r="I9" s="244"/>
      <c r="J9" s="63" t="str">
        <f ca="1">IFERROR(SUM(INDIRECT(O9&amp;"!J:J"))/2,"")</f>
        <v/>
      </c>
      <c r="K9" s="81" t="str">
        <f ca="1">IFERROR(ROUNDDOWN(J9*0.8,0),"")</f>
        <v/>
      </c>
      <c r="L9" s="63" t="str">
        <f ca="1">IFERROR(VLOOKUP(C9,INDIRECT(O9&amp;"!$A$5:$J$50"),10,FALSE),"")</f>
        <v/>
      </c>
      <c r="M9" s="82" t="str">
        <f ca="1">IF(K9&lt;L9,"○","- ")</f>
        <v xml:space="preserve">- </v>
      </c>
      <c r="N9" s="96"/>
      <c r="O9" s="12" t="e">
        <f>VLOOKUP(A9,$O$1:$P$4,2,FALSE)</f>
        <v>#N/A</v>
      </c>
    </row>
    <row r="10" spans="1:16" ht="22.5" customHeight="1">
      <c r="A10" s="258"/>
      <c r="B10" s="259"/>
      <c r="C10" s="250" t="str">
        <f t="shared" ca="1" si="0"/>
        <v/>
      </c>
      <c r="D10" s="250"/>
      <c r="E10" s="244"/>
      <c r="F10" s="244"/>
      <c r="G10" s="244"/>
      <c r="H10" s="244"/>
      <c r="I10" s="244"/>
      <c r="J10" s="63" t="str">
        <f t="shared" ref="J10:J15" ca="1" si="1">IFERROR(SUM(INDIRECT(O10&amp;"!J:J"))/2,"")</f>
        <v/>
      </c>
      <c r="K10" s="81" t="str">
        <f t="shared" ref="K10:K15" ca="1" si="2">IFERROR(ROUNDDOWN(J10*0.8,0),"")</f>
        <v/>
      </c>
      <c r="L10" s="63" t="str">
        <f t="shared" ref="L10:L15" ca="1" si="3">IFERROR(VLOOKUP(C10,INDIRECT(O10&amp;"!$A$5:$J$50"),10,FALSE),"")</f>
        <v/>
      </c>
      <c r="M10" s="82" t="str">
        <f t="shared" ref="M10:M15" ca="1" si="4">IF(K10&lt;L10,"○","- ")</f>
        <v xml:space="preserve">- </v>
      </c>
      <c r="N10" s="96"/>
      <c r="O10" s="94" t="e">
        <f>VLOOKUP(A10,$O$1:$P$4,2,FALSE)</f>
        <v>#N/A</v>
      </c>
    </row>
    <row r="11" spans="1:16" ht="22.5" customHeight="1">
      <c r="A11" s="258"/>
      <c r="B11" s="259"/>
      <c r="C11" s="250" t="str">
        <f ca="1">IFERROR(INDEX(INDIRECT(O11&amp;"!$A$5:$K$50"),MATCH("○",INDIRECT(O11&amp;"!$K$5:$K$50"),0),1),"")</f>
        <v/>
      </c>
      <c r="D11" s="250"/>
      <c r="E11" s="244"/>
      <c r="F11" s="244"/>
      <c r="G11" s="244"/>
      <c r="H11" s="244"/>
      <c r="I11" s="244"/>
      <c r="J11" s="63" t="str">
        <f t="shared" ca="1" si="1"/>
        <v/>
      </c>
      <c r="K11" s="81" t="str">
        <f t="shared" ca="1" si="2"/>
        <v/>
      </c>
      <c r="L11" s="63" t="str">
        <f t="shared" ca="1" si="3"/>
        <v/>
      </c>
      <c r="M11" s="82" t="str">
        <f t="shared" ca="1" si="4"/>
        <v xml:space="preserve">- </v>
      </c>
      <c r="N11" s="96"/>
      <c r="O11" s="94" t="e">
        <f t="shared" ref="O11:O15" si="5">VLOOKUP(A11,$O$1:$P$4,2,FALSE)</f>
        <v>#N/A</v>
      </c>
    </row>
    <row r="12" spans="1:16" ht="22.5" customHeight="1">
      <c r="A12" s="258"/>
      <c r="B12" s="259"/>
      <c r="C12" s="250" t="str">
        <f t="shared" ref="C12:C15" ca="1" si="6">IFERROR(INDEX(INDIRECT(O12&amp;"!$A$5:$K$50"),MATCH("○",INDIRECT(O12&amp;"!$K$5:$K$50"),0),1),"")</f>
        <v/>
      </c>
      <c r="D12" s="250"/>
      <c r="E12" s="244"/>
      <c r="F12" s="244"/>
      <c r="G12" s="244"/>
      <c r="H12" s="244"/>
      <c r="I12" s="244"/>
      <c r="J12" s="63" t="str">
        <f t="shared" ca="1" si="1"/>
        <v/>
      </c>
      <c r="K12" s="81" t="str">
        <f t="shared" ca="1" si="2"/>
        <v/>
      </c>
      <c r="L12" s="63" t="str">
        <f t="shared" ca="1" si="3"/>
        <v/>
      </c>
      <c r="M12" s="82" t="str">
        <f t="shared" ca="1" si="4"/>
        <v xml:space="preserve">- </v>
      </c>
      <c r="N12" s="96"/>
      <c r="O12" s="94" t="e">
        <f t="shared" si="5"/>
        <v>#N/A</v>
      </c>
    </row>
    <row r="13" spans="1:16" ht="22.5" customHeight="1">
      <c r="A13" s="258"/>
      <c r="B13" s="259"/>
      <c r="C13" s="250" t="str">
        <f t="shared" ca="1" si="6"/>
        <v/>
      </c>
      <c r="D13" s="250"/>
      <c r="E13" s="244"/>
      <c r="F13" s="244"/>
      <c r="G13" s="244"/>
      <c r="H13" s="244"/>
      <c r="I13" s="244"/>
      <c r="J13" s="63" t="str">
        <f t="shared" ca="1" si="1"/>
        <v/>
      </c>
      <c r="K13" s="81" t="str">
        <f t="shared" ca="1" si="2"/>
        <v/>
      </c>
      <c r="L13" s="63" t="str">
        <f t="shared" ca="1" si="3"/>
        <v/>
      </c>
      <c r="M13" s="82" t="str">
        <f t="shared" ca="1" si="4"/>
        <v xml:space="preserve">- </v>
      </c>
      <c r="N13" s="96"/>
      <c r="O13" s="94" t="e">
        <f t="shared" si="5"/>
        <v>#N/A</v>
      </c>
    </row>
    <row r="14" spans="1:16" ht="22.5" customHeight="1">
      <c r="A14" s="258"/>
      <c r="B14" s="259"/>
      <c r="C14" s="250" t="str">
        <f t="shared" ca="1" si="6"/>
        <v/>
      </c>
      <c r="D14" s="250"/>
      <c r="E14" s="244"/>
      <c r="F14" s="244"/>
      <c r="G14" s="244"/>
      <c r="H14" s="244"/>
      <c r="I14" s="244"/>
      <c r="J14" s="63" t="str">
        <f t="shared" ca="1" si="1"/>
        <v/>
      </c>
      <c r="K14" s="81" t="str">
        <f t="shared" ca="1" si="2"/>
        <v/>
      </c>
      <c r="L14" s="63" t="str">
        <f t="shared" ca="1" si="3"/>
        <v/>
      </c>
      <c r="M14" s="82" t="str">
        <f t="shared" ca="1" si="4"/>
        <v xml:space="preserve">- </v>
      </c>
      <c r="N14" s="96"/>
      <c r="O14" s="94" t="e">
        <f t="shared" si="5"/>
        <v>#N/A</v>
      </c>
    </row>
    <row r="15" spans="1:16" ht="22.5" customHeight="1" thickBot="1">
      <c r="A15" s="260"/>
      <c r="B15" s="261"/>
      <c r="C15" s="252" t="str">
        <f t="shared" ca="1" si="6"/>
        <v/>
      </c>
      <c r="D15" s="252"/>
      <c r="E15" s="230"/>
      <c r="F15" s="230"/>
      <c r="G15" s="230"/>
      <c r="H15" s="230"/>
      <c r="I15" s="230"/>
      <c r="J15" s="64" t="str">
        <f t="shared" ca="1" si="1"/>
        <v/>
      </c>
      <c r="K15" s="83" t="str">
        <f t="shared" ca="1" si="2"/>
        <v/>
      </c>
      <c r="L15" s="64" t="str">
        <f t="shared" ca="1" si="3"/>
        <v/>
      </c>
      <c r="M15" s="84" t="str">
        <f t="shared" ca="1" si="4"/>
        <v xml:space="preserve">- </v>
      </c>
      <c r="N15" s="96"/>
      <c r="O15" s="94" t="e">
        <f t="shared" si="5"/>
        <v>#N/A</v>
      </c>
    </row>
    <row r="16" spans="1:16" ht="14.25" thickBot="1">
      <c r="A16" s="85"/>
      <c r="B16" s="85"/>
      <c r="C16" s="85"/>
      <c r="D16" s="85"/>
      <c r="E16" s="85"/>
      <c r="F16" s="85"/>
      <c r="G16" s="85"/>
      <c r="H16" s="85"/>
      <c r="I16" s="85"/>
      <c r="J16" s="85"/>
      <c r="K16" s="85"/>
      <c r="L16" s="85"/>
      <c r="M16" s="85"/>
    </row>
    <row r="17" spans="1:18" ht="14.25" thickBot="1">
      <c r="A17" s="85" t="s">
        <v>31</v>
      </c>
      <c r="B17" s="85"/>
      <c r="C17" s="85"/>
      <c r="D17" s="85"/>
      <c r="E17" s="85"/>
      <c r="F17" s="85"/>
      <c r="G17" s="245" t="s">
        <v>99</v>
      </c>
      <c r="H17" s="246"/>
      <c r="I17" s="85"/>
      <c r="J17" s="85"/>
      <c r="K17" s="85"/>
      <c r="L17" s="85"/>
      <c r="M17" s="85"/>
    </row>
    <row r="18" spans="1:18">
      <c r="A18" s="85"/>
      <c r="B18" s="85"/>
      <c r="C18" s="85"/>
      <c r="D18" s="85"/>
      <c r="E18" s="85"/>
      <c r="F18" s="85"/>
      <c r="G18" s="85"/>
      <c r="H18" s="85"/>
      <c r="I18" s="85"/>
      <c r="J18" s="85"/>
      <c r="K18" s="85"/>
      <c r="L18" s="85"/>
      <c r="M18" s="85"/>
    </row>
    <row r="19" spans="1:18">
      <c r="A19" s="85"/>
      <c r="B19" s="85"/>
      <c r="C19" s="85"/>
      <c r="D19" s="85"/>
      <c r="E19" s="85"/>
      <c r="F19" s="85"/>
      <c r="G19" s="97" t="s">
        <v>41</v>
      </c>
      <c r="H19" s="98"/>
      <c r="I19" s="98"/>
      <c r="J19" s="98"/>
      <c r="K19" s="98"/>
      <c r="L19" s="99"/>
      <c r="M19" s="85"/>
    </row>
    <row r="20" spans="1:18">
      <c r="A20" s="85"/>
      <c r="B20" s="85"/>
      <c r="C20" s="85"/>
      <c r="D20" s="85"/>
      <c r="E20" s="85"/>
      <c r="F20" s="85"/>
      <c r="G20" s="100" t="s">
        <v>103</v>
      </c>
      <c r="H20" s="68"/>
      <c r="I20" s="68"/>
      <c r="J20" s="68"/>
      <c r="K20" s="68"/>
      <c r="L20" s="101"/>
      <c r="M20" s="85"/>
    </row>
    <row r="21" spans="1:18">
      <c r="A21" s="85"/>
      <c r="B21" s="85"/>
      <c r="C21" s="85"/>
      <c r="D21" s="85"/>
      <c r="E21" s="85"/>
      <c r="F21" s="85"/>
      <c r="G21" s="100" t="s">
        <v>42</v>
      </c>
      <c r="H21" s="68"/>
      <c r="I21" s="68"/>
      <c r="J21" s="68"/>
      <c r="K21" s="68"/>
      <c r="L21" s="101"/>
      <c r="M21" s="85"/>
    </row>
    <row r="22" spans="1:18">
      <c r="A22" s="85"/>
      <c r="B22" s="85"/>
      <c r="C22" s="85"/>
      <c r="D22" s="85"/>
      <c r="E22" s="85"/>
      <c r="F22" s="85"/>
      <c r="G22" s="102" t="s">
        <v>102</v>
      </c>
      <c r="H22" s="91"/>
      <c r="I22" s="91"/>
      <c r="J22" s="91"/>
      <c r="K22" s="91"/>
      <c r="L22" s="103"/>
      <c r="M22" s="85"/>
    </row>
    <row r="23" spans="1:18">
      <c r="A23" s="85"/>
      <c r="B23" s="85"/>
      <c r="C23" s="85"/>
      <c r="D23" s="85"/>
      <c r="E23" s="85"/>
      <c r="F23" s="85"/>
      <c r="G23" s="85"/>
      <c r="H23" s="68"/>
      <c r="I23" s="68"/>
      <c r="J23" s="68"/>
      <c r="K23" s="68"/>
      <c r="L23" s="85"/>
      <c r="M23" s="85"/>
    </row>
    <row r="24" spans="1:18" ht="14.25" thickBot="1">
      <c r="A24" s="85" t="s">
        <v>40</v>
      </c>
      <c r="B24" s="85"/>
      <c r="C24" s="85"/>
      <c r="D24" s="85"/>
      <c r="E24" s="85"/>
      <c r="F24" s="85"/>
      <c r="G24" s="85"/>
      <c r="H24" s="85"/>
      <c r="I24" s="85"/>
      <c r="J24" s="85"/>
      <c r="K24" s="85"/>
      <c r="L24" s="85"/>
      <c r="M24" s="85"/>
    </row>
    <row r="25" spans="1:18" ht="14.25" thickBot="1">
      <c r="A25" s="85" t="s">
        <v>32</v>
      </c>
      <c r="B25" s="85"/>
      <c r="C25" s="85"/>
      <c r="D25" s="85"/>
      <c r="E25" s="85"/>
      <c r="F25" s="85"/>
      <c r="G25" s="245" t="s">
        <v>99</v>
      </c>
      <c r="H25" s="246"/>
      <c r="I25" s="68"/>
      <c r="J25" s="85"/>
      <c r="K25" s="85"/>
      <c r="L25" s="85"/>
      <c r="M25" s="85"/>
    </row>
    <row r="26" spans="1:18">
      <c r="A26" s="85"/>
      <c r="B26" s="85"/>
      <c r="C26" s="85"/>
      <c r="D26" s="85"/>
      <c r="E26" s="85"/>
      <c r="F26" s="85"/>
      <c r="G26" s="85"/>
      <c r="H26" s="85"/>
      <c r="I26" s="85"/>
      <c r="J26" s="85"/>
      <c r="K26" s="85"/>
      <c r="L26" s="85"/>
      <c r="M26" s="68"/>
    </row>
    <row r="27" spans="1:18" ht="17.25">
      <c r="A27" s="85"/>
      <c r="B27" s="85"/>
      <c r="C27" s="85"/>
      <c r="D27" s="85"/>
      <c r="E27" s="104"/>
      <c r="F27" s="104"/>
      <c r="G27" s="97" t="s">
        <v>104</v>
      </c>
      <c r="H27" s="98"/>
      <c r="I27" s="98"/>
      <c r="J27" s="98"/>
      <c r="K27" s="98"/>
      <c r="L27" s="99"/>
      <c r="M27" s="68"/>
      <c r="N27" s="12"/>
      <c r="O27" s="12"/>
      <c r="P27" s="12"/>
      <c r="Q27" s="12"/>
      <c r="R27" s="12"/>
    </row>
    <row r="28" spans="1:18" ht="13.5" customHeight="1">
      <c r="A28" s="85"/>
      <c r="B28" s="85"/>
      <c r="C28" s="85"/>
      <c r="D28" s="85"/>
      <c r="E28" s="85"/>
      <c r="F28" s="85"/>
      <c r="G28" s="253" t="s">
        <v>105</v>
      </c>
      <c r="H28" s="217"/>
      <c r="I28" s="217"/>
      <c r="J28" s="217"/>
      <c r="K28" s="217"/>
      <c r="L28" s="254"/>
      <c r="M28" s="68"/>
      <c r="N28" s="12"/>
      <c r="O28" s="12"/>
      <c r="P28" s="12"/>
      <c r="Q28" s="12"/>
      <c r="R28" s="12"/>
    </row>
    <row r="29" spans="1:18">
      <c r="A29" s="85"/>
      <c r="B29" s="85"/>
      <c r="C29" s="85"/>
      <c r="D29" s="85"/>
      <c r="E29" s="85"/>
      <c r="F29" s="85"/>
      <c r="G29" s="253"/>
      <c r="H29" s="217"/>
      <c r="I29" s="217"/>
      <c r="J29" s="217"/>
      <c r="K29" s="217"/>
      <c r="L29" s="254"/>
      <c r="M29" s="68"/>
      <c r="N29" s="12"/>
      <c r="O29" s="12"/>
      <c r="P29" s="12"/>
      <c r="Q29" s="12"/>
      <c r="R29" s="12"/>
    </row>
    <row r="30" spans="1:18">
      <c r="A30" s="85"/>
      <c r="B30" s="85"/>
      <c r="C30" s="85"/>
      <c r="D30" s="85"/>
      <c r="E30" s="85"/>
      <c r="F30" s="85"/>
      <c r="G30" s="100" t="s">
        <v>106</v>
      </c>
      <c r="H30" s="68"/>
      <c r="I30" s="68"/>
      <c r="J30" s="68"/>
      <c r="K30" s="68"/>
      <c r="L30" s="101"/>
      <c r="M30" s="68"/>
      <c r="N30" s="12"/>
      <c r="O30" s="12"/>
      <c r="P30" s="12"/>
      <c r="Q30" s="12"/>
      <c r="R30" s="12"/>
    </row>
    <row r="31" spans="1:18">
      <c r="A31" s="85"/>
      <c r="B31" s="85"/>
      <c r="C31" s="85"/>
      <c r="D31" s="85"/>
      <c r="E31" s="85"/>
      <c r="F31" s="85"/>
      <c r="G31" s="253" t="s">
        <v>107</v>
      </c>
      <c r="H31" s="217"/>
      <c r="I31" s="217"/>
      <c r="J31" s="217"/>
      <c r="K31" s="217"/>
      <c r="L31" s="254"/>
      <c r="M31" s="68"/>
      <c r="N31" s="12"/>
      <c r="O31" s="12"/>
      <c r="P31" s="12"/>
      <c r="Q31" s="12"/>
      <c r="R31" s="12"/>
    </row>
    <row r="32" spans="1:18">
      <c r="A32" s="85"/>
      <c r="B32" s="85"/>
      <c r="C32" s="85"/>
      <c r="D32" s="85"/>
      <c r="E32" s="85"/>
      <c r="F32" s="85"/>
      <c r="G32" s="255"/>
      <c r="H32" s="220"/>
      <c r="I32" s="220"/>
      <c r="J32" s="220"/>
      <c r="K32" s="220"/>
      <c r="L32" s="256"/>
      <c r="M32" s="68"/>
    </row>
    <row r="33" spans="1:13">
      <c r="A33" s="68"/>
      <c r="B33" s="68"/>
      <c r="C33" s="68"/>
      <c r="D33" s="68"/>
      <c r="E33" s="68"/>
      <c r="F33" s="68"/>
      <c r="G33" s="68"/>
      <c r="H33" s="68"/>
      <c r="I33" s="68"/>
      <c r="J33" s="68"/>
      <c r="K33" s="68"/>
      <c r="L33" s="68"/>
      <c r="M33" s="85"/>
    </row>
    <row r="34" spans="1:13" ht="14.25" thickBot="1">
      <c r="A34" s="85" t="s">
        <v>33</v>
      </c>
      <c r="B34" s="85"/>
      <c r="C34" s="85"/>
      <c r="D34" s="85"/>
      <c r="E34" s="85"/>
      <c r="F34" s="85"/>
      <c r="G34" s="85"/>
      <c r="H34" s="85"/>
      <c r="I34" s="85"/>
      <c r="J34" s="85"/>
      <c r="K34" s="85"/>
      <c r="L34" s="85"/>
      <c r="M34" s="85"/>
    </row>
    <row r="35" spans="1:13" ht="17.25" customHeight="1">
      <c r="A35" s="105" t="s">
        <v>35</v>
      </c>
      <c r="B35" s="279" t="s">
        <v>36</v>
      </c>
      <c r="C35" s="279"/>
      <c r="D35" s="279"/>
      <c r="E35" s="279"/>
      <c r="F35" s="279"/>
      <c r="G35" s="279"/>
      <c r="H35" s="279"/>
      <c r="I35" s="279"/>
      <c r="J35" s="279"/>
      <c r="K35" s="279"/>
      <c r="L35" s="279"/>
      <c r="M35" s="280"/>
    </row>
    <row r="36" spans="1:13" ht="17.100000000000001" customHeight="1">
      <c r="A36" s="78"/>
      <c r="B36" s="209" t="s">
        <v>34</v>
      </c>
      <c r="C36" s="209"/>
      <c r="D36" s="209"/>
      <c r="E36" s="209"/>
      <c r="F36" s="209"/>
      <c r="G36" s="209"/>
      <c r="H36" s="209"/>
      <c r="I36" s="209"/>
      <c r="J36" s="209"/>
      <c r="K36" s="209"/>
      <c r="L36" s="209"/>
      <c r="M36" s="251"/>
    </row>
    <row r="37" spans="1:13" ht="17.100000000000001" customHeight="1">
      <c r="A37" s="78"/>
      <c r="B37" s="209" t="s">
        <v>37</v>
      </c>
      <c r="C37" s="209"/>
      <c r="D37" s="209"/>
      <c r="E37" s="209"/>
      <c r="F37" s="209"/>
      <c r="G37" s="209"/>
      <c r="H37" s="209"/>
      <c r="I37" s="209"/>
      <c r="J37" s="209"/>
      <c r="K37" s="209"/>
      <c r="L37" s="209"/>
      <c r="M37" s="251"/>
    </row>
    <row r="38" spans="1:13" ht="17.100000000000001" customHeight="1">
      <c r="A38" s="78"/>
      <c r="B38" s="209" t="s">
        <v>38</v>
      </c>
      <c r="C38" s="209"/>
      <c r="D38" s="209"/>
      <c r="E38" s="209"/>
      <c r="F38" s="209"/>
      <c r="G38" s="209"/>
      <c r="H38" s="209"/>
      <c r="I38" s="209"/>
      <c r="J38" s="209"/>
      <c r="K38" s="209"/>
      <c r="L38" s="209"/>
      <c r="M38" s="251"/>
    </row>
    <row r="39" spans="1:13" ht="17.100000000000001" customHeight="1">
      <c r="A39" s="78"/>
      <c r="B39" s="208" t="s">
        <v>39</v>
      </c>
      <c r="C39" s="209"/>
      <c r="D39" s="209"/>
      <c r="E39" s="209"/>
      <c r="F39" s="209"/>
      <c r="G39" s="209"/>
      <c r="H39" s="209"/>
      <c r="I39" s="209"/>
      <c r="J39" s="209"/>
      <c r="K39" s="209"/>
      <c r="L39" s="209"/>
      <c r="M39" s="251"/>
    </row>
    <row r="40" spans="1:13" ht="17.100000000000001" customHeight="1">
      <c r="A40" s="78"/>
      <c r="B40" s="208" t="s">
        <v>70</v>
      </c>
      <c r="C40" s="209"/>
      <c r="D40" s="209"/>
      <c r="E40" s="209"/>
      <c r="F40" s="209"/>
      <c r="G40" s="209"/>
      <c r="H40" s="209"/>
      <c r="I40" s="209"/>
      <c r="J40" s="209"/>
      <c r="K40" s="209"/>
      <c r="L40" s="209"/>
      <c r="M40" s="251"/>
    </row>
    <row r="41" spans="1:13" ht="17.100000000000001" customHeight="1" thickBot="1">
      <c r="A41" s="120"/>
      <c r="B41" s="211" t="s">
        <v>43</v>
      </c>
      <c r="C41" s="211"/>
      <c r="D41" s="211"/>
      <c r="E41" s="211"/>
      <c r="F41" s="211"/>
      <c r="G41" s="211"/>
      <c r="H41" s="211"/>
      <c r="I41" s="211"/>
      <c r="J41" s="211"/>
      <c r="K41" s="211"/>
      <c r="L41" s="211"/>
      <c r="M41" s="287"/>
    </row>
    <row r="42" spans="1:13" ht="15" customHeight="1">
      <c r="A42" s="85"/>
      <c r="B42" s="85"/>
      <c r="C42" s="85"/>
      <c r="D42" s="85"/>
      <c r="E42" s="85"/>
      <c r="F42" s="85"/>
      <c r="G42" s="85"/>
      <c r="H42" s="85"/>
      <c r="I42" s="85"/>
      <c r="J42" s="85"/>
      <c r="K42" s="85"/>
      <c r="L42" s="85"/>
      <c r="M42" s="85"/>
    </row>
    <row r="43" spans="1:13" ht="15" customHeight="1">
      <c r="A43" s="85"/>
      <c r="B43" s="85"/>
      <c r="C43" s="85"/>
      <c r="D43" s="85"/>
      <c r="E43" s="85"/>
      <c r="F43" s="85"/>
      <c r="G43" s="85"/>
      <c r="H43" s="85"/>
      <c r="I43" s="85"/>
      <c r="J43" s="85"/>
      <c r="K43" s="85"/>
      <c r="L43" s="85"/>
      <c r="M43" s="85"/>
    </row>
    <row r="44" spans="1:13" ht="15" customHeight="1">
      <c r="A44" s="106" t="s">
        <v>50</v>
      </c>
      <c r="B44" s="85"/>
      <c r="C44" s="85"/>
      <c r="D44" s="85"/>
      <c r="E44" s="85"/>
      <c r="F44" s="85"/>
      <c r="G44" s="85"/>
      <c r="H44" s="85"/>
      <c r="I44" s="85"/>
      <c r="J44" s="85"/>
      <c r="K44" s="85"/>
      <c r="L44" s="85"/>
      <c r="M44" s="85"/>
    </row>
    <row r="45" spans="1:13" ht="15" customHeight="1">
      <c r="A45" s="85"/>
      <c r="B45" s="85"/>
      <c r="C45" s="85"/>
      <c r="D45" s="85"/>
      <c r="E45" s="85"/>
      <c r="F45" s="85"/>
      <c r="G45" s="85"/>
      <c r="H45" s="85"/>
      <c r="I45" s="85"/>
      <c r="J45" s="85"/>
      <c r="K45" s="85"/>
      <c r="L45" s="85"/>
      <c r="M45" s="85"/>
    </row>
    <row r="46" spans="1:13">
      <c r="A46" s="85" t="s">
        <v>44</v>
      </c>
      <c r="B46" s="85"/>
      <c r="C46" s="85"/>
      <c r="D46" s="85"/>
      <c r="E46" s="85"/>
      <c r="F46" s="85"/>
      <c r="G46" s="85"/>
      <c r="H46" s="85"/>
      <c r="I46" s="85"/>
      <c r="J46" s="85"/>
      <c r="K46" s="85"/>
      <c r="L46" s="85"/>
      <c r="M46" s="85"/>
    </row>
    <row r="47" spans="1:13" ht="8.25" customHeight="1" thickBot="1">
      <c r="A47" s="85"/>
      <c r="B47" s="85"/>
      <c r="C47" s="85"/>
      <c r="D47" s="85"/>
      <c r="E47" s="85"/>
      <c r="F47" s="85"/>
      <c r="G47" s="85"/>
      <c r="H47" s="85"/>
      <c r="I47" s="85"/>
      <c r="J47" s="85"/>
      <c r="K47" s="85"/>
      <c r="L47" s="85"/>
      <c r="M47" s="85"/>
    </row>
    <row r="48" spans="1:13" ht="15.75" customHeight="1" thickBot="1">
      <c r="A48" s="268" t="s">
        <v>45</v>
      </c>
      <c r="B48" s="269"/>
      <c r="C48" s="269"/>
      <c r="D48" s="269"/>
      <c r="E48" s="269"/>
      <c r="F48" s="245" t="s">
        <v>108</v>
      </c>
      <c r="G48" s="257"/>
      <c r="H48" s="257"/>
      <c r="I48" s="257"/>
      <c r="J48" s="257"/>
      <c r="K48" s="257"/>
      <c r="L48" s="257"/>
      <c r="M48" s="246"/>
    </row>
    <row r="49" spans="1:13" ht="27" customHeight="1" thickBot="1">
      <c r="A49" s="270"/>
      <c r="B49" s="271"/>
      <c r="C49" s="271"/>
      <c r="D49" s="271"/>
      <c r="E49" s="271"/>
      <c r="F49" s="272" t="s">
        <v>48</v>
      </c>
      <c r="G49" s="107" t="s">
        <v>47</v>
      </c>
      <c r="H49" s="243"/>
      <c r="I49" s="243"/>
      <c r="J49" s="243"/>
      <c r="K49" s="243"/>
      <c r="L49" s="243"/>
      <c r="M49" s="243"/>
    </row>
    <row r="50" spans="1:13" ht="27" customHeight="1" thickBot="1">
      <c r="A50" s="231"/>
      <c r="B50" s="232"/>
      <c r="C50" s="232"/>
      <c r="D50" s="232"/>
      <c r="E50" s="233"/>
      <c r="F50" s="273"/>
      <c r="G50" s="108" t="s">
        <v>46</v>
      </c>
      <c r="H50" s="241"/>
      <c r="I50" s="242"/>
      <c r="J50" s="241"/>
      <c r="K50" s="242"/>
      <c r="L50" s="241"/>
      <c r="M50" s="247"/>
    </row>
    <row r="51" spans="1:13" ht="27" customHeight="1">
      <c r="A51" s="234"/>
      <c r="B51" s="235"/>
      <c r="C51" s="235"/>
      <c r="D51" s="235"/>
      <c r="E51" s="236"/>
      <c r="F51" s="273"/>
      <c r="G51" s="109" t="s">
        <v>47</v>
      </c>
      <c r="H51" s="243"/>
      <c r="I51" s="243"/>
      <c r="J51" s="243"/>
      <c r="K51" s="243"/>
      <c r="L51" s="243"/>
      <c r="M51" s="243"/>
    </row>
    <row r="52" spans="1:13" ht="29.25" customHeight="1" thickBot="1">
      <c r="A52" s="237"/>
      <c r="B52" s="238"/>
      <c r="C52" s="238"/>
      <c r="D52" s="238"/>
      <c r="E52" s="239"/>
      <c r="F52" s="274"/>
      <c r="G52" s="108" t="s">
        <v>46</v>
      </c>
      <c r="H52" s="230"/>
      <c r="I52" s="230"/>
      <c r="J52" s="230"/>
      <c r="K52" s="230"/>
      <c r="L52" s="230"/>
      <c r="M52" s="240"/>
    </row>
    <row r="53" spans="1:13" ht="18" customHeight="1" thickBot="1">
      <c r="A53" s="69"/>
      <c r="B53" s="110"/>
      <c r="C53" s="110"/>
      <c r="D53" s="110"/>
      <c r="E53" s="110"/>
      <c r="F53" s="110"/>
      <c r="G53" s="110"/>
      <c r="H53" s="68"/>
      <c r="I53" s="68"/>
      <c r="J53" s="68"/>
      <c r="K53" s="68"/>
      <c r="L53" s="68"/>
      <c r="M53" s="68"/>
    </row>
    <row r="54" spans="1:13" ht="14.25" thickBot="1">
      <c r="A54" s="85" t="s">
        <v>49</v>
      </c>
      <c r="B54" s="85"/>
      <c r="C54" s="85"/>
      <c r="D54" s="85"/>
      <c r="E54" s="85"/>
      <c r="F54" s="85"/>
      <c r="G54" s="245" t="s">
        <v>99</v>
      </c>
      <c r="H54" s="246"/>
      <c r="I54" s="85"/>
      <c r="J54" s="85"/>
      <c r="K54" s="85"/>
      <c r="L54" s="85"/>
      <c r="M54" s="85"/>
    </row>
    <row r="55" spans="1:13">
      <c r="A55" s="85"/>
      <c r="B55" s="85"/>
      <c r="C55" s="85"/>
      <c r="D55" s="85"/>
      <c r="E55" s="85"/>
      <c r="F55" s="85"/>
      <c r="G55" s="85"/>
      <c r="H55" s="85"/>
      <c r="I55" s="85"/>
      <c r="J55" s="85"/>
      <c r="K55" s="85"/>
      <c r="L55" s="85"/>
      <c r="M55" s="85"/>
    </row>
    <row r="56" spans="1:13" s="112" customFormat="1" ht="17.25">
      <c r="A56" s="111"/>
      <c r="B56" s="111"/>
      <c r="C56" s="111"/>
      <c r="D56" s="111"/>
      <c r="E56" s="111"/>
      <c r="F56" s="111"/>
      <c r="G56" s="104"/>
      <c r="H56" s="104"/>
      <c r="I56" s="104"/>
      <c r="J56" s="111"/>
      <c r="K56" s="111"/>
      <c r="L56" s="111"/>
      <c r="M56" s="111"/>
    </row>
    <row r="57" spans="1:13" s="112" customFormat="1" ht="17.25">
      <c r="A57" s="111"/>
      <c r="B57" s="111"/>
      <c r="C57" s="111"/>
      <c r="D57" s="111"/>
      <c r="E57" s="111"/>
      <c r="F57" s="111"/>
      <c r="G57" s="104"/>
      <c r="H57" s="104"/>
      <c r="I57" s="104"/>
      <c r="J57" s="111"/>
      <c r="K57" s="111"/>
      <c r="L57" s="111"/>
      <c r="M57" s="111"/>
    </row>
    <row r="58" spans="1:13" s="112" customFormat="1" ht="17.25">
      <c r="A58" s="85" t="s">
        <v>51</v>
      </c>
      <c r="B58" s="111"/>
      <c r="C58" s="111"/>
      <c r="D58" s="111"/>
      <c r="E58" s="111"/>
      <c r="F58" s="111"/>
      <c r="G58" s="104"/>
      <c r="H58" s="104"/>
      <c r="I58" s="104"/>
      <c r="J58" s="111"/>
      <c r="K58" s="111"/>
      <c r="L58" s="111"/>
      <c r="M58" s="111"/>
    </row>
    <row r="59" spans="1:13" s="112" customFormat="1" ht="7.5" customHeight="1" thickBot="1">
      <c r="A59" s="85"/>
      <c r="B59" s="111"/>
      <c r="C59" s="111"/>
      <c r="D59" s="111"/>
      <c r="E59" s="111"/>
      <c r="F59" s="111"/>
      <c r="G59" s="104"/>
      <c r="H59" s="104"/>
      <c r="I59" s="104"/>
      <c r="J59" s="111"/>
      <c r="K59" s="111"/>
      <c r="L59" s="111"/>
      <c r="M59" s="111"/>
    </row>
    <row r="60" spans="1:13" ht="18.75" customHeight="1">
      <c r="A60" s="272" t="s">
        <v>55</v>
      </c>
      <c r="B60" s="105" t="str">
        <f>IF($J$2="前期","3月","9月")</f>
        <v>9月</v>
      </c>
      <c r="C60" s="105" t="str">
        <f>IF($J$2="前期","4月","10月")</f>
        <v>10月</v>
      </c>
      <c r="D60" s="105" t="str">
        <f>IF($J$2="前期","5月","11月")</f>
        <v>11月</v>
      </c>
      <c r="E60" s="105" t="str">
        <f>IF($J$2="前期","6月","12月")</f>
        <v>12月</v>
      </c>
      <c r="F60" s="105" t="str">
        <f>IF($J$2="前期","7月","1月")</f>
        <v>1月</v>
      </c>
      <c r="G60" s="105" t="str">
        <f>IF($J$2="前期","8月","2月")</f>
        <v>2月</v>
      </c>
      <c r="H60" s="113" t="s">
        <v>16</v>
      </c>
      <c r="I60" s="114" t="s">
        <v>20</v>
      </c>
      <c r="J60" s="115" t="s">
        <v>52</v>
      </c>
      <c r="K60" s="85"/>
      <c r="L60" s="85"/>
      <c r="M60" s="85"/>
    </row>
    <row r="61" spans="1:13" ht="30" customHeight="1" thickBot="1">
      <c r="A61" s="274"/>
      <c r="B61" s="49"/>
      <c r="C61" s="50"/>
      <c r="D61" s="50"/>
      <c r="E61" s="50"/>
      <c r="F61" s="50"/>
      <c r="G61" s="50"/>
      <c r="H61" s="50" t="str">
        <f>IF(SUM(B61:G61)=0," ",SUM(B61:G61))</f>
        <v xml:space="preserve"> </v>
      </c>
      <c r="I61" s="51" t="str">
        <f>IF(H61=" "," ",H61/6)</f>
        <v xml:space="preserve"> </v>
      </c>
      <c r="J61" s="116" t="str">
        <f>IF(I61&lt;20,"○","-")</f>
        <v>-</v>
      </c>
      <c r="K61" s="85"/>
      <c r="L61" s="85"/>
      <c r="M61" s="85"/>
    </row>
    <row r="62" spans="1:13" s="112" customFormat="1" ht="17.25">
      <c r="A62" s="85"/>
      <c r="B62" s="111"/>
      <c r="C62" s="111"/>
      <c r="D62" s="111"/>
      <c r="E62" s="111"/>
      <c r="F62" s="111"/>
      <c r="G62" s="104"/>
      <c r="H62" s="104"/>
      <c r="I62" s="104"/>
      <c r="J62" s="111"/>
      <c r="K62" s="111"/>
      <c r="L62" s="111"/>
      <c r="M62" s="111"/>
    </row>
    <row r="63" spans="1:13" s="112" customFormat="1" ht="17.25">
      <c r="A63" s="85" t="s">
        <v>56</v>
      </c>
      <c r="B63" s="111"/>
      <c r="C63" s="111"/>
      <c r="D63" s="111"/>
      <c r="E63" s="111"/>
      <c r="F63" s="111"/>
      <c r="G63" s="104"/>
      <c r="H63" s="104"/>
      <c r="I63" s="104"/>
      <c r="J63" s="111"/>
      <c r="K63" s="111"/>
      <c r="L63" s="111"/>
      <c r="M63" s="111"/>
    </row>
    <row r="64" spans="1:13" s="112" customFormat="1" ht="8.25" customHeight="1" thickBot="1">
      <c r="A64" s="85"/>
      <c r="B64" s="111"/>
      <c r="C64" s="111"/>
      <c r="D64" s="111"/>
      <c r="E64" s="111"/>
      <c r="F64" s="111"/>
      <c r="G64" s="104"/>
      <c r="H64" s="104"/>
      <c r="I64" s="104"/>
      <c r="J64" s="111"/>
      <c r="K64" s="111"/>
      <c r="L64" s="111"/>
      <c r="M64" s="111"/>
    </row>
    <row r="65" spans="1:13" s="112" customFormat="1" ht="33.75">
      <c r="A65" s="117" t="s">
        <v>54</v>
      </c>
      <c r="B65" s="105" t="str">
        <f>IF($J$2="前期","3月","9月")</f>
        <v>9月</v>
      </c>
      <c r="C65" s="105" t="str">
        <f>IF($J$2="前期","4月","10月")</f>
        <v>10月</v>
      </c>
      <c r="D65" s="105" t="str">
        <f>IF($J$2="前期","5月","11月")</f>
        <v>11月</v>
      </c>
      <c r="E65" s="105" t="str">
        <f>IF($J$2="前期","6月","12月")</f>
        <v>12月</v>
      </c>
      <c r="F65" s="105" t="str">
        <f>IF($J$2="前期","7月","1月")</f>
        <v>1月</v>
      </c>
      <c r="G65" s="105" t="str">
        <f>IF($J$2="前期","8月","2月")</f>
        <v>2月</v>
      </c>
      <c r="H65" s="113" t="s">
        <v>16</v>
      </c>
      <c r="I65" s="114" t="s">
        <v>20</v>
      </c>
      <c r="J65" s="115" t="s">
        <v>53</v>
      </c>
      <c r="K65" s="111"/>
      <c r="L65" s="111"/>
      <c r="M65" s="111"/>
    </row>
    <row r="66" spans="1:13" s="112" customFormat="1" ht="47.1" customHeight="1" thickBot="1">
      <c r="A66" s="121"/>
      <c r="B66" s="52"/>
      <c r="C66" s="50"/>
      <c r="D66" s="50"/>
      <c r="E66" s="50"/>
      <c r="F66" s="50"/>
      <c r="G66" s="50"/>
      <c r="H66" s="50" t="str">
        <f>IF(SUM(B66:G66)=0," ",SUM(B66:G66))</f>
        <v xml:space="preserve"> </v>
      </c>
      <c r="I66" s="51" t="str">
        <f>IF(H66=" "," ",H66/6)</f>
        <v xml:space="preserve"> </v>
      </c>
      <c r="J66" s="116" t="str">
        <f>IF(I66&lt;10,"○","-")</f>
        <v>-</v>
      </c>
      <c r="K66" s="111"/>
      <c r="L66" s="111"/>
      <c r="M66" s="111"/>
    </row>
    <row r="67" spans="1:13" s="112" customFormat="1" ht="33.75">
      <c r="A67" s="118" t="s">
        <v>54</v>
      </c>
      <c r="B67" s="105" t="str">
        <f>IF($J$2="前期","3月","9月")</f>
        <v>9月</v>
      </c>
      <c r="C67" s="105" t="str">
        <f>IF($J$2="前期","4月","10月")</f>
        <v>10月</v>
      </c>
      <c r="D67" s="105" t="str">
        <f>IF($J$2="前期","5月","11月")</f>
        <v>11月</v>
      </c>
      <c r="E67" s="105" t="str">
        <f>IF($J$2="前期","6月","12月")</f>
        <v>12月</v>
      </c>
      <c r="F67" s="105" t="str">
        <f>IF($J$2="前期","7月","1月")</f>
        <v>1月</v>
      </c>
      <c r="G67" s="105" t="str">
        <f>IF($J$2="前期","8月","2月")</f>
        <v>2月</v>
      </c>
      <c r="H67" s="113" t="s">
        <v>16</v>
      </c>
      <c r="I67" s="114" t="s">
        <v>20</v>
      </c>
      <c r="J67" s="115" t="s">
        <v>53</v>
      </c>
      <c r="K67" s="111"/>
      <c r="L67" s="111"/>
      <c r="M67" s="111"/>
    </row>
    <row r="68" spans="1:13" s="112" customFormat="1" ht="47.1" customHeight="1" thickBot="1">
      <c r="A68" s="121"/>
      <c r="B68" s="49"/>
      <c r="C68" s="50"/>
      <c r="D68" s="50"/>
      <c r="E68" s="50"/>
      <c r="F68" s="50"/>
      <c r="G68" s="50"/>
      <c r="H68" s="50" t="str">
        <f>IF(SUM(B68:G68)=0," ",SUM(B68:G68))</f>
        <v xml:space="preserve"> </v>
      </c>
      <c r="I68" s="51" t="str">
        <f>IF(H68=" "," ",H68/6)</f>
        <v xml:space="preserve"> </v>
      </c>
      <c r="J68" s="116" t="str">
        <f>IF(I68&lt;10,"○","-")</f>
        <v>-</v>
      </c>
      <c r="K68" s="111"/>
      <c r="L68" s="111"/>
      <c r="M68" s="111"/>
    </row>
    <row r="69" spans="1:13" s="112" customFormat="1" ht="17.25" customHeight="1">
      <c r="A69" s="68"/>
      <c r="B69" s="68"/>
      <c r="C69" s="68"/>
      <c r="D69" s="68"/>
      <c r="E69" s="68"/>
      <c r="F69" s="68"/>
      <c r="G69" s="68"/>
      <c r="H69" s="68"/>
      <c r="I69" s="68"/>
      <c r="J69" s="110"/>
      <c r="K69" s="111"/>
      <c r="L69" s="111"/>
      <c r="M69" s="111"/>
    </row>
    <row r="70" spans="1:13" s="112" customFormat="1" ht="17.25" customHeight="1">
      <c r="A70" s="85" t="s">
        <v>71</v>
      </c>
      <c r="B70" s="68"/>
      <c r="C70" s="68"/>
      <c r="D70" s="68"/>
      <c r="E70" s="68"/>
      <c r="F70" s="68"/>
      <c r="G70" s="68"/>
      <c r="H70" s="68"/>
      <c r="I70" s="68"/>
      <c r="J70" s="110"/>
      <c r="K70" s="111"/>
      <c r="L70" s="111"/>
      <c r="M70" s="111"/>
    </row>
    <row r="71" spans="1:13" s="112" customFormat="1" ht="8.25" customHeight="1" thickBot="1">
      <c r="A71" s="85"/>
      <c r="B71" s="68"/>
      <c r="C71" s="68"/>
      <c r="D71" s="68"/>
      <c r="E71" s="68"/>
      <c r="F71" s="68"/>
      <c r="G71" s="68"/>
      <c r="H71" s="68"/>
      <c r="I71" s="68"/>
      <c r="J71" s="110"/>
      <c r="K71" s="111"/>
      <c r="L71" s="111"/>
      <c r="M71" s="111"/>
    </row>
    <row r="72" spans="1:13" s="112" customFormat="1" ht="17.25" customHeight="1">
      <c r="A72" s="227" t="s">
        <v>72</v>
      </c>
      <c r="B72" s="228"/>
      <c r="C72" s="228"/>
      <c r="D72" s="228"/>
      <c r="E72" s="228"/>
      <c r="F72" s="228"/>
      <c r="G72" s="228"/>
      <c r="H72" s="228"/>
      <c r="I72" s="228"/>
      <c r="J72" s="228"/>
      <c r="K72" s="228"/>
      <c r="L72" s="228"/>
      <c r="M72" s="229"/>
    </row>
    <row r="73" spans="1:13" s="112" customFormat="1" ht="17.25" customHeight="1">
      <c r="A73" s="283" t="s">
        <v>2</v>
      </c>
      <c r="B73" s="284"/>
      <c r="C73" s="285" t="s">
        <v>3</v>
      </c>
      <c r="D73" s="285"/>
      <c r="E73" s="285" t="s">
        <v>4</v>
      </c>
      <c r="F73" s="285"/>
      <c r="G73" s="285" t="s">
        <v>5</v>
      </c>
      <c r="H73" s="285"/>
      <c r="I73" s="285"/>
      <c r="J73" s="119" t="s">
        <v>6</v>
      </c>
      <c r="K73" s="119" t="s">
        <v>28</v>
      </c>
      <c r="L73" s="119" t="s">
        <v>12</v>
      </c>
      <c r="M73" s="281" t="s">
        <v>27</v>
      </c>
    </row>
    <row r="74" spans="1:13" s="112" customFormat="1" ht="17.25" customHeight="1">
      <c r="A74" s="283"/>
      <c r="B74" s="284"/>
      <c r="C74" s="250"/>
      <c r="D74" s="250"/>
      <c r="E74" s="250"/>
      <c r="F74" s="250"/>
      <c r="G74" s="250"/>
      <c r="H74" s="250"/>
      <c r="I74" s="250"/>
      <c r="J74" s="93" t="s">
        <v>13</v>
      </c>
      <c r="K74" s="93" t="s">
        <v>29</v>
      </c>
      <c r="L74" s="93" t="s">
        <v>14</v>
      </c>
      <c r="M74" s="278"/>
    </row>
    <row r="75" spans="1:13" s="112" customFormat="1" ht="22.5" customHeight="1">
      <c r="A75" s="275"/>
      <c r="B75" s="276"/>
      <c r="C75" s="244" t="s">
        <v>17</v>
      </c>
      <c r="D75" s="244"/>
      <c r="E75" s="244"/>
      <c r="F75" s="244"/>
      <c r="G75" s="244"/>
      <c r="H75" s="244"/>
      <c r="I75" s="244"/>
      <c r="J75" s="53"/>
      <c r="K75" s="53" t="str">
        <f>IF(別紙2地密通所!J98=0," ",別紙2地密通所!J98)</f>
        <v xml:space="preserve"> </v>
      </c>
      <c r="L75" s="53" t="str">
        <f>IF(K75=" "," ",ROUNDDOWN(K75*0.8,0))</f>
        <v xml:space="preserve"> </v>
      </c>
      <c r="M75" s="122" t="str">
        <f>IF(MAXA(別紙2地密通所!J74:J97)=0," ",MAXA(別紙2地密通所!J74:J97))</f>
        <v xml:space="preserve"> </v>
      </c>
    </row>
    <row r="76" spans="1:13" s="112" customFormat="1" ht="22.5" customHeight="1">
      <c r="A76" s="275"/>
      <c r="B76" s="276"/>
      <c r="C76" s="244"/>
      <c r="D76" s="244"/>
      <c r="E76" s="244"/>
      <c r="F76" s="244"/>
      <c r="G76" s="244"/>
      <c r="H76" s="244"/>
      <c r="I76" s="244"/>
      <c r="J76" s="53"/>
      <c r="K76" s="53"/>
      <c r="L76" s="53"/>
      <c r="M76" s="122"/>
    </row>
    <row r="77" spans="1:13" s="112" customFormat="1" ht="22.5" customHeight="1" thickBot="1">
      <c r="A77" s="248"/>
      <c r="B77" s="249"/>
      <c r="C77" s="230"/>
      <c r="D77" s="230"/>
      <c r="E77" s="230"/>
      <c r="F77" s="230"/>
      <c r="G77" s="230"/>
      <c r="H77" s="230"/>
      <c r="I77" s="230"/>
      <c r="J77" s="50"/>
      <c r="K77" s="50"/>
      <c r="L77" s="50"/>
      <c r="M77" s="123"/>
    </row>
    <row r="78" spans="1:13" s="112" customFormat="1" ht="22.5" customHeight="1">
      <c r="A78" s="69" t="s">
        <v>68</v>
      </c>
      <c r="B78" s="110"/>
      <c r="C78" s="110"/>
      <c r="D78" s="110"/>
      <c r="E78" s="110"/>
      <c r="F78" s="110"/>
      <c r="G78" s="110"/>
      <c r="H78" s="110"/>
      <c r="I78" s="110"/>
      <c r="J78" s="68"/>
      <c r="K78" s="68"/>
      <c r="L78" s="68"/>
      <c r="M78" s="68"/>
    </row>
    <row r="79" spans="1:13" s="112" customFormat="1" ht="22.5" customHeight="1">
      <c r="A79" s="69" t="s">
        <v>67</v>
      </c>
      <c r="B79" s="69"/>
      <c r="C79" s="69"/>
      <c r="D79" s="69"/>
      <c r="E79" s="69"/>
      <c r="F79" s="69"/>
      <c r="G79" s="69"/>
      <c r="H79" s="69"/>
      <c r="I79" s="69"/>
      <c r="J79" s="69"/>
      <c r="K79" s="69"/>
      <c r="L79" s="69"/>
      <c r="M79" s="69"/>
    </row>
    <row r="80" spans="1:13" s="112" customFormat="1" ht="17.25" customHeight="1">
      <c r="A80" s="68"/>
      <c r="B80" s="68"/>
      <c r="C80" s="68"/>
      <c r="D80" s="68"/>
      <c r="E80" s="68"/>
      <c r="F80" s="68"/>
      <c r="G80" s="68"/>
      <c r="H80" s="68"/>
      <c r="I80" s="68"/>
      <c r="J80" s="110"/>
      <c r="K80" s="111"/>
      <c r="L80" s="111"/>
      <c r="M80" s="111"/>
    </row>
    <row r="81" spans="1:13">
      <c r="A81" s="85" t="s">
        <v>57</v>
      </c>
      <c r="B81" s="85"/>
      <c r="C81" s="85"/>
      <c r="D81" s="85"/>
      <c r="E81" s="85"/>
      <c r="F81" s="85"/>
      <c r="G81" s="85"/>
      <c r="H81" s="85"/>
      <c r="I81" s="85"/>
      <c r="J81" s="85"/>
      <c r="K81" s="85"/>
      <c r="L81" s="85"/>
      <c r="M81" s="85"/>
    </row>
    <row r="82" spans="1:13" ht="8.25" customHeight="1" thickBot="1">
      <c r="A82" s="85"/>
      <c r="B82" s="85"/>
      <c r="C82" s="85"/>
      <c r="D82" s="85"/>
      <c r="E82" s="85"/>
      <c r="F82" s="85"/>
      <c r="G82" s="85"/>
      <c r="H82" s="85"/>
      <c r="I82" s="85"/>
      <c r="J82" s="85"/>
      <c r="K82" s="85"/>
      <c r="L82" s="85"/>
      <c r="M82" s="85"/>
    </row>
    <row r="83" spans="1:13" ht="21" customHeight="1">
      <c r="A83" s="105" t="s">
        <v>35</v>
      </c>
      <c r="B83" s="225"/>
      <c r="C83" s="225"/>
      <c r="D83" s="225"/>
      <c r="E83" s="225"/>
      <c r="F83" s="225"/>
      <c r="G83" s="225"/>
      <c r="H83" s="225"/>
      <c r="I83" s="226"/>
      <c r="J83" s="227" t="s">
        <v>58</v>
      </c>
      <c r="K83" s="228"/>
      <c r="L83" s="229"/>
      <c r="M83" s="85"/>
    </row>
    <row r="84" spans="1:13" ht="13.5" customHeight="1">
      <c r="A84" s="206"/>
      <c r="B84" s="209" t="s">
        <v>59</v>
      </c>
      <c r="C84" s="209"/>
      <c r="D84" s="209"/>
      <c r="E84" s="209"/>
      <c r="F84" s="209"/>
      <c r="G84" s="209"/>
      <c r="H84" s="209"/>
      <c r="I84" s="210"/>
      <c r="J84" s="213" t="s">
        <v>97</v>
      </c>
      <c r="K84" s="214"/>
      <c r="L84" s="215"/>
      <c r="M84" s="85"/>
    </row>
    <row r="85" spans="1:13" s="112" customFormat="1" ht="17.25">
      <c r="A85" s="206"/>
      <c r="B85" s="209"/>
      <c r="C85" s="209"/>
      <c r="D85" s="209"/>
      <c r="E85" s="209"/>
      <c r="F85" s="209"/>
      <c r="G85" s="209"/>
      <c r="H85" s="209"/>
      <c r="I85" s="210"/>
      <c r="J85" s="216"/>
      <c r="K85" s="217"/>
      <c r="L85" s="218"/>
      <c r="M85" s="111"/>
    </row>
    <row r="86" spans="1:13">
      <c r="A86" s="206"/>
      <c r="B86" s="209"/>
      <c r="C86" s="209"/>
      <c r="D86" s="209"/>
      <c r="E86" s="209"/>
      <c r="F86" s="209"/>
      <c r="G86" s="209"/>
      <c r="H86" s="209"/>
      <c r="I86" s="210"/>
      <c r="J86" s="219"/>
      <c r="K86" s="220"/>
      <c r="L86" s="221"/>
      <c r="M86" s="85"/>
    </row>
    <row r="87" spans="1:13" ht="13.5" customHeight="1">
      <c r="A87" s="206"/>
      <c r="B87" s="209" t="s">
        <v>61</v>
      </c>
      <c r="C87" s="209"/>
      <c r="D87" s="209"/>
      <c r="E87" s="209"/>
      <c r="F87" s="209"/>
      <c r="G87" s="209"/>
      <c r="H87" s="209"/>
      <c r="I87" s="210"/>
      <c r="J87" s="213" t="s">
        <v>97</v>
      </c>
      <c r="K87" s="214"/>
      <c r="L87" s="215"/>
      <c r="M87" s="85"/>
    </row>
    <row r="88" spans="1:13">
      <c r="A88" s="206"/>
      <c r="B88" s="209"/>
      <c r="C88" s="209"/>
      <c r="D88" s="209"/>
      <c r="E88" s="209"/>
      <c r="F88" s="209"/>
      <c r="G88" s="209"/>
      <c r="H88" s="209"/>
      <c r="I88" s="210"/>
      <c r="J88" s="216"/>
      <c r="K88" s="217"/>
      <c r="L88" s="218"/>
      <c r="M88" s="85"/>
    </row>
    <row r="89" spans="1:13">
      <c r="A89" s="206"/>
      <c r="B89" s="209"/>
      <c r="C89" s="209"/>
      <c r="D89" s="209"/>
      <c r="E89" s="209"/>
      <c r="F89" s="209"/>
      <c r="G89" s="209"/>
      <c r="H89" s="209"/>
      <c r="I89" s="210"/>
      <c r="J89" s="219"/>
      <c r="K89" s="220"/>
      <c r="L89" s="221"/>
      <c r="M89" s="85"/>
    </row>
    <row r="90" spans="1:13" ht="13.5" customHeight="1">
      <c r="A90" s="206"/>
      <c r="B90" s="208" t="s">
        <v>74</v>
      </c>
      <c r="C90" s="209"/>
      <c r="D90" s="209"/>
      <c r="E90" s="209"/>
      <c r="F90" s="209"/>
      <c r="G90" s="209"/>
      <c r="H90" s="209"/>
      <c r="I90" s="210"/>
      <c r="J90" s="213" t="s">
        <v>96</v>
      </c>
      <c r="K90" s="214"/>
      <c r="L90" s="215"/>
      <c r="M90" s="85"/>
    </row>
    <row r="91" spans="1:13">
      <c r="A91" s="206"/>
      <c r="B91" s="209"/>
      <c r="C91" s="209"/>
      <c r="D91" s="209"/>
      <c r="E91" s="209"/>
      <c r="F91" s="209"/>
      <c r="G91" s="209"/>
      <c r="H91" s="209"/>
      <c r="I91" s="210"/>
      <c r="J91" s="216"/>
      <c r="K91" s="217"/>
      <c r="L91" s="218"/>
      <c r="M91" s="85"/>
    </row>
    <row r="92" spans="1:13" ht="14.25" thickBot="1">
      <c r="A92" s="207"/>
      <c r="B92" s="211"/>
      <c r="C92" s="211"/>
      <c r="D92" s="211"/>
      <c r="E92" s="211"/>
      <c r="F92" s="211"/>
      <c r="G92" s="211"/>
      <c r="H92" s="211"/>
      <c r="I92" s="212"/>
      <c r="J92" s="222"/>
      <c r="K92" s="223"/>
      <c r="L92" s="224"/>
      <c r="M92" s="85"/>
    </row>
    <row r="93" spans="1:13">
      <c r="A93" s="85"/>
      <c r="B93" s="85"/>
      <c r="C93" s="85"/>
      <c r="D93" s="85"/>
      <c r="E93" s="85"/>
      <c r="F93" s="85"/>
      <c r="G93" s="85"/>
      <c r="H93" s="85"/>
      <c r="I93" s="85"/>
      <c r="J93" s="85"/>
      <c r="K93" s="85"/>
      <c r="L93" s="85"/>
      <c r="M93" s="85"/>
    </row>
    <row r="94" spans="1:13">
      <c r="A94" s="85"/>
      <c r="B94" s="85"/>
      <c r="C94" s="85"/>
      <c r="D94" s="85"/>
      <c r="E94" s="85"/>
      <c r="F94" s="85"/>
      <c r="G94" s="85"/>
      <c r="H94" s="85"/>
      <c r="I94" s="85"/>
      <c r="J94" s="85"/>
      <c r="K94" s="85"/>
      <c r="L94" s="85"/>
      <c r="M94" s="85"/>
    </row>
    <row r="95" spans="1:13">
      <c r="A95" s="85"/>
      <c r="B95" s="85"/>
      <c r="C95" s="85"/>
      <c r="D95" s="85"/>
      <c r="E95" s="85"/>
      <c r="F95" s="85"/>
      <c r="G95" s="85"/>
      <c r="H95" s="85"/>
      <c r="I95" s="85"/>
      <c r="J95" s="85"/>
      <c r="K95" s="85"/>
      <c r="L95" s="85"/>
      <c r="M95" s="85"/>
    </row>
    <row r="96" spans="1:13">
      <c r="A96" s="85" t="s">
        <v>69</v>
      </c>
      <c r="B96" s="85"/>
      <c r="C96" s="85"/>
      <c r="D96" s="85"/>
      <c r="E96" s="85"/>
      <c r="F96" s="85"/>
      <c r="G96" s="85"/>
      <c r="H96" s="85"/>
      <c r="I96" s="85"/>
      <c r="J96" s="85"/>
      <c r="K96" s="85"/>
      <c r="L96" s="85"/>
      <c r="M96" s="85"/>
    </row>
    <row r="97" spans="1:13">
      <c r="A97" s="85"/>
      <c r="B97" s="85"/>
      <c r="C97" s="85"/>
      <c r="D97" s="85"/>
      <c r="E97" s="85"/>
      <c r="F97" s="85"/>
      <c r="G97" s="85"/>
      <c r="H97" s="85"/>
      <c r="I97" s="85"/>
      <c r="J97" s="85"/>
      <c r="K97" s="85"/>
      <c r="L97" s="85"/>
      <c r="M97" s="85"/>
    </row>
    <row r="98" spans="1:13">
      <c r="A98" s="85"/>
      <c r="B98" s="85"/>
      <c r="C98" s="85"/>
      <c r="D98" s="85"/>
      <c r="E98" s="85"/>
      <c r="F98" s="85"/>
      <c r="G98" s="85"/>
      <c r="H98" s="85"/>
      <c r="I98" s="85"/>
      <c r="J98" s="85"/>
      <c r="K98" s="85"/>
      <c r="L98" s="85"/>
      <c r="M98" s="85"/>
    </row>
    <row r="99" spans="1:13">
      <c r="A99" s="85"/>
      <c r="B99" s="85"/>
      <c r="C99" s="85"/>
      <c r="D99" s="85"/>
      <c r="E99" s="85"/>
      <c r="F99" s="85"/>
      <c r="G99" s="85"/>
      <c r="H99" s="85"/>
      <c r="I99" s="85"/>
      <c r="J99" s="85"/>
      <c r="K99" s="85"/>
      <c r="L99" s="85"/>
      <c r="M99" s="85"/>
    </row>
    <row r="100" spans="1:13">
      <c r="A100" s="85"/>
      <c r="B100" s="85"/>
      <c r="C100" s="85"/>
      <c r="D100" s="85"/>
      <c r="E100" s="85"/>
      <c r="F100" s="85"/>
      <c r="G100" s="85"/>
      <c r="H100" s="85"/>
      <c r="I100" s="85"/>
      <c r="J100" s="85"/>
      <c r="K100" s="85"/>
      <c r="L100" s="85"/>
      <c r="M100" s="85"/>
    </row>
  </sheetData>
  <sheetProtection sheet="1" selectLockedCells="1"/>
  <mergeCells count="96">
    <mergeCell ref="J2:K2"/>
    <mergeCell ref="G17:H17"/>
    <mergeCell ref="A75:B75"/>
    <mergeCell ref="C75:D75"/>
    <mergeCell ref="E75:F75"/>
    <mergeCell ref="G75:I75"/>
    <mergeCell ref="B36:M36"/>
    <mergeCell ref="B37:M37"/>
    <mergeCell ref="B39:M39"/>
    <mergeCell ref="A60:A61"/>
    <mergeCell ref="A73:B74"/>
    <mergeCell ref="C73:D74"/>
    <mergeCell ref="E73:F74"/>
    <mergeCell ref="G73:I74"/>
    <mergeCell ref="B2:H2"/>
    <mergeCell ref="B41:M41"/>
    <mergeCell ref="C77:D77"/>
    <mergeCell ref="E77:F77"/>
    <mergeCell ref="G77:I77"/>
    <mergeCell ref="A72:M72"/>
    <mergeCell ref="G76:I76"/>
    <mergeCell ref="M73:M74"/>
    <mergeCell ref="C76:D76"/>
    <mergeCell ref="A48:E49"/>
    <mergeCell ref="F49:F52"/>
    <mergeCell ref="A76:B76"/>
    <mergeCell ref="M7:M8"/>
    <mergeCell ref="L49:M49"/>
    <mergeCell ref="J49:K49"/>
    <mergeCell ref="H49:I49"/>
    <mergeCell ref="G7:I8"/>
    <mergeCell ref="B35:M35"/>
    <mergeCell ref="B40:M40"/>
    <mergeCell ref="G9:I9"/>
    <mergeCell ref="G10:I10"/>
    <mergeCell ref="G14:I14"/>
    <mergeCell ref="E14:F14"/>
    <mergeCell ref="E15:F15"/>
    <mergeCell ref="C13:D13"/>
    <mergeCell ref="A7:B8"/>
    <mergeCell ref="A9:B9"/>
    <mergeCell ref="A10:B10"/>
    <mergeCell ref="A11:B11"/>
    <mergeCell ref="C9:D9"/>
    <mergeCell ref="C10:D10"/>
    <mergeCell ref="F48:M48"/>
    <mergeCell ref="A13:B13"/>
    <mergeCell ref="A14:B14"/>
    <mergeCell ref="A15:B15"/>
    <mergeCell ref="L4:M4"/>
    <mergeCell ref="E7:F8"/>
    <mergeCell ref="E9:F9"/>
    <mergeCell ref="E10:F10"/>
    <mergeCell ref="C7:D8"/>
    <mergeCell ref="C11:D11"/>
    <mergeCell ref="C12:D12"/>
    <mergeCell ref="A12:B12"/>
    <mergeCell ref="B4:D4"/>
    <mergeCell ref="F4:H4"/>
    <mergeCell ref="E13:F13"/>
    <mergeCell ref="G11:I11"/>
    <mergeCell ref="E11:F11"/>
    <mergeCell ref="E12:F12"/>
    <mergeCell ref="C14:D14"/>
    <mergeCell ref="G15:I15"/>
    <mergeCell ref="B38:M38"/>
    <mergeCell ref="C15:D15"/>
    <mergeCell ref="G25:H25"/>
    <mergeCell ref="G28:L29"/>
    <mergeCell ref="G31:L32"/>
    <mergeCell ref="G12:I12"/>
    <mergeCell ref="G13:I13"/>
    <mergeCell ref="B83:I83"/>
    <mergeCell ref="A84:A86"/>
    <mergeCell ref="J83:L83"/>
    <mergeCell ref="H52:I52"/>
    <mergeCell ref="A50:E52"/>
    <mergeCell ref="J52:K52"/>
    <mergeCell ref="L52:M52"/>
    <mergeCell ref="J50:K50"/>
    <mergeCell ref="J51:K51"/>
    <mergeCell ref="E76:F76"/>
    <mergeCell ref="G54:H54"/>
    <mergeCell ref="L50:M50"/>
    <mergeCell ref="L51:M51"/>
    <mergeCell ref="H50:I50"/>
    <mergeCell ref="H51:I51"/>
    <mergeCell ref="A77:B77"/>
    <mergeCell ref="A90:A92"/>
    <mergeCell ref="B90:I92"/>
    <mergeCell ref="J84:L86"/>
    <mergeCell ref="J87:L89"/>
    <mergeCell ref="J90:L92"/>
    <mergeCell ref="A87:A89"/>
    <mergeCell ref="B87:I89"/>
    <mergeCell ref="B84:I86"/>
  </mergeCells>
  <phoneticPr fontId="2"/>
  <conditionalFormatting sqref="G21:L22">
    <cfRule type="expression" dxfId="8" priority="6" stopIfTrue="1">
      <formula>$G$17="有"</formula>
    </cfRule>
  </conditionalFormatting>
  <conditionalFormatting sqref="G19:L20">
    <cfRule type="expression" dxfId="7" priority="5" stopIfTrue="1">
      <formula>$G$17="無"</formula>
    </cfRule>
  </conditionalFormatting>
  <conditionalFormatting sqref="G27:L29">
    <cfRule type="expression" dxfId="6" priority="3" stopIfTrue="1">
      <formula>$G$25="無"</formula>
    </cfRule>
  </conditionalFormatting>
  <conditionalFormatting sqref="G30:L32">
    <cfRule type="expression" dxfId="5" priority="4" stopIfTrue="1">
      <formula>$G$25="有"</formula>
    </cfRule>
  </conditionalFormatting>
  <conditionalFormatting sqref="B90:L92">
    <cfRule type="expression" dxfId="4" priority="2" stopIfTrue="1">
      <formula>$A$90="○"</formula>
    </cfRule>
  </conditionalFormatting>
  <dataValidations count="5">
    <dataValidation type="list" allowBlank="1" showInputMessage="1" showErrorMessage="1" sqref="A36:A41 A84:A92" xr:uid="{00000000-0002-0000-0000-000000000000}">
      <formula1>"○"</formula1>
    </dataValidation>
    <dataValidation type="list" allowBlank="1" showInputMessage="1" showErrorMessage="1" sqref="A68 H49:M49 H51:M51 A75:B77 A66" xr:uid="{00000000-0002-0000-0000-000001000000}">
      <formula1>"訪問介護,通所介護,地域密着型通所介護,福祉祉用具貸与"</formula1>
    </dataValidation>
    <dataValidation type="list" allowBlank="1" showInputMessage="1" showErrorMessage="1" sqref="J2" xr:uid="{00000000-0002-0000-0000-000002000000}">
      <formula1>"選択してください,前期,後期"</formula1>
    </dataValidation>
    <dataValidation type="list" allowBlank="1" showInputMessage="1" showErrorMessage="1" sqref="G17 G25:H25 G54:H54" xr:uid="{00000000-0002-0000-0000-000003000000}">
      <formula1>"選択してください,有,無"</formula1>
    </dataValidation>
    <dataValidation type="list" allowBlank="1" showInputMessage="1" showErrorMessage="1" sqref="A12:B12 A9:B9 A10:B10 A11:B11 A13:B13 A14:B14 A15:B15" xr:uid="{E47ED0A7-DF17-4A0E-8094-8136D28F50ED}">
      <formula1>"訪問介護,通所介護,地域密着型通所介護,福祉用具貸与"</formula1>
    </dataValidation>
  </dataValidations>
  <printOptions horizontalCentered="1" verticalCentered="1"/>
  <pageMargins left="0.7" right="0.7" top="0.75" bottom="0.75" header="0.3" footer="0.3"/>
  <pageSetup paperSize="9" scale="98" orientation="landscape" blackAndWhite="1" r:id="rId1"/>
  <headerFooter alignWithMargins="0"/>
  <rowBreaks count="3" manualBreakCount="3">
    <brk id="33" max="12" man="1"/>
    <brk id="56" max="16383" man="1"/>
    <brk id="79" max="1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3300"/>
  </sheetPr>
  <dimension ref="A1:K31"/>
  <sheetViews>
    <sheetView view="pageBreakPreview" zoomScaleNormal="100" zoomScaleSheetLayoutView="100" workbookViewId="0">
      <selection activeCell="F5" sqref="F5"/>
    </sheetView>
  </sheetViews>
  <sheetFormatPr defaultRowHeight="13.5"/>
  <cols>
    <col min="1" max="1" width="29.5" customWidth="1"/>
    <col min="2" max="2" width="14.125" customWidth="1"/>
    <col min="3" max="3" width="26.125" customWidth="1"/>
    <col min="4" max="9" width="7.875" customWidth="1"/>
    <col min="10" max="10" width="9.875" customWidth="1"/>
    <col min="11" max="11" width="8" bestFit="1" customWidth="1"/>
  </cols>
  <sheetData>
    <row r="1" spans="1:11">
      <c r="A1" s="85"/>
      <c r="B1" s="85"/>
      <c r="C1" s="85"/>
      <c r="D1" s="85"/>
      <c r="E1" s="85"/>
      <c r="F1" s="85"/>
      <c r="G1" s="85"/>
      <c r="H1" s="85"/>
      <c r="I1" s="85"/>
      <c r="J1" s="297" t="s">
        <v>22</v>
      </c>
      <c r="K1" s="297"/>
    </row>
    <row r="2" spans="1:11" ht="18.75">
      <c r="A2" s="286" t="s">
        <v>10</v>
      </c>
      <c r="B2" s="286"/>
      <c r="C2" s="286"/>
      <c r="D2" s="286"/>
      <c r="E2" s="286"/>
      <c r="F2" s="286"/>
      <c r="G2" s="286"/>
      <c r="H2" s="286"/>
      <c r="I2" s="286"/>
      <c r="J2" s="286"/>
      <c r="K2" s="286"/>
    </row>
    <row r="3" spans="1:11" ht="20.25" customHeight="1" thickBot="1">
      <c r="A3" s="85" t="s">
        <v>118</v>
      </c>
      <c r="B3" s="85"/>
      <c r="C3" s="124" t="s">
        <v>0</v>
      </c>
      <c r="D3" s="298" t="str">
        <f>別紙１!B4</f>
        <v>11</v>
      </c>
      <c r="E3" s="298"/>
      <c r="F3" s="110" t="s">
        <v>1</v>
      </c>
      <c r="G3" s="298">
        <f>別紙１!F4</f>
        <v>0</v>
      </c>
      <c r="H3" s="298"/>
      <c r="I3" s="298"/>
      <c r="J3" s="298"/>
      <c r="K3" s="298"/>
    </row>
    <row r="4" spans="1:11">
      <c r="A4" s="105" t="s">
        <v>3</v>
      </c>
      <c r="B4" s="113" t="s">
        <v>0</v>
      </c>
      <c r="C4" s="113" t="s">
        <v>1</v>
      </c>
      <c r="D4" s="113" t="str">
        <f>別紙１!B60</f>
        <v>9月</v>
      </c>
      <c r="E4" s="113" t="str">
        <f>別紙１!C60</f>
        <v>10月</v>
      </c>
      <c r="F4" s="113" t="str">
        <f>別紙１!D60</f>
        <v>11月</v>
      </c>
      <c r="G4" s="113" t="str">
        <f>別紙１!E60</f>
        <v>12月</v>
      </c>
      <c r="H4" s="113" t="str">
        <f>別紙１!F60</f>
        <v>1月</v>
      </c>
      <c r="I4" s="113" t="str">
        <f>別紙１!G60</f>
        <v>2月</v>
      </c>
      <c r="J4" s="125" t="s">
        <v>18</v>
      </c>
      <c r="K4" s="126" t="s">
        <v>19</v>
      </c>
    </row>
    <row r="5" spans="1:11" ht="17.25" customHeight="1">
      <c r="A5" s="288" t="s">
        <v>186</v>
      </c>
      <c r="B5" s="54"/>
      <c r="C5" s="54" t="s">
        <v>187</v>
      </c>
      <c r="D5" s="54">
        <v>1</v>
      </c>
      <c r="E5" s="54">
        <v>1</v>
      </c>
      <c r="F5" s="54"/>
      <c r="G5" s="54"/>
      <c r="H5" s="54"/>
      <c r="I5" s="55"/>
      <c r="J5" s="290">
        <f>IF(SUM(D5:I8)=0," ",SUM(D5:I8))</f>
        <v>2</v>
      </c>
      <c r="K5" s="292" t="str">
        <f>IF(MAXA($J$5:$J$28)=J5,"○"," ")</f>
        <v>○</v>
      </c>
    </row>
    <row r="6" spans="1:11" ht="17.25" customHeight="1">
      <c r="A6" s="288"/>
      <c r="B6" s="56"/>
      <c r="C6" s="56"/>
      <c r="D6" s="56"/>
      <c r="E6" s="56"/>
      <c r="F6" s="56"/>
      <c r="G6" s="56"/>
      <c r="H6" s="56"/>
      <c r="I6" s="57"/>
      <c r="J6" s="291"/>
      <c r="K6" s="293"/>
    </row>
    <row r="7" spans="1:11" ht="17.25" customHeight="1">
      <c r="A7" s="288"/>
      <c r="B7" s="56"/>
      <c r="C7" s="56"/>
      <c r="D7" s="56"/>
      <c r="E7" s="56"/>
      <c r="F7" s="56"/>
      <c r="G7" s="56"/>
      <c r="H7" s="56"/>
      <c r="I7" s="57"/>
      <c r="J7" s="291"/>
      <c r="K7" s="293"/>
    </row>
    <row r="8" spans="1:11" ht="17.25" customHeight="1">
      <c r="A8" s="288"/>
      <c r="B8" s="58"/>
      <c r="C8" s="58"/>
      <c r="D8" s="58"/>
      <c r="E8" s="58"/>
      <c r="F8" s="58"/>
      <c r="G8" s="58"/>
      <c r="H8" s="58"/>
      <c r="I8" s="59"/>
      <c r="J8" s="296"/>
      <c r="K8" s="293"/>
    </row>
    <row r="9" spans="1:11" ht="17.25" customHeight="1">
      <c r="A9" s="288"/>
      <c r="B9" s="54"/>
      <c r="C9" s="54"/>
      <c r="D9" s="54"/>
      <c r="E9" s="54"/>
      <c r="F9" s="54"/>
      <c r="G9" s="54"/>
      <c r="H9" s="54"/>
      <c r="I9" s="55"/>
      <c r="J9" s="290" t="str">
        <f>IF(SUM(D9:I12)=0," ",SUM(D9:I12))</f>
        <v xml:space="preserve"> </v>
      </c>
      <c r="K9" s="292" t="str">
        <f>IF(MAXA($J$5:$J$28)=J9,"○"," ")</f>
        <v xml:space="preserve"> </v>
      </c>
    </row>
    <row r="10" spans="1:11" ht="17.25" customHeight="1">
      <c r="A10" s="288"/>
      <c r="B10" s="56"/>
      <c r="C10" s="56"/>
      <c r="D10" s="56"/>
      <c r="E10" s="56"/>
      <c r="F10" s="56"/>
      <c r="G10" s="56"/>
      <c r="H10" s="56"/>
      <c r="I10" s="57"/>
      <c r="J10" s="291"/>
      <c r="K10" s="293"/>
    </row>
    <row r="11" spans="1:11" ht="17.25" customHeight="1">
      <c r="A11" s="288"/>
      <c r="B11" s="56"/>
      <c r="C11" s="56"/>
      <c r="D11" s="56"/>
      <c r="E11" s="56"/>
      <c r="F11" s="56"/>
      <c r="G11" s="56"/>
      <c r="H11" s="56"/>
      <c r="I11" s="57"/>
      <c r="J11" s="291"/>
      <c r="K11" s="293"/>
    </row>
    <row r="12" spans="1:11" ht="17.25" customHeight="1">
      <c r="A12" s="288"/>
      <c r="B12" s="58"/>
      <c r="C12" s="58"/>
      <c r="D12" s="58"/>
      <c r="E12" s="58"/>
      <c r="F12" s="58"/>
      <c r="G12" s="58"/>
      <c r="H12" s="58"/>
      <c r="I12" s="59"/>
      <c r="J12" s="296"/>
      <c r="K12" s="293"/>
    </row>
    <row r="13" spans="1:11" ht="17.25" customHeight="1">
      <c r="A13" s="288"/>
      <c r="B13" s="54"/>
      <c r="C13" s="54"/>
      <c r="D13" s="54"/>
      <c r="E13" s="54"/>
      <c r="F13" s="54"/>
      <c r="G13" s="54"/>
      <c r="H13" s="54"/>
      <c r="I13" s="55"/>
      <c r="J13" s="290" t="str">
        <f>IF(SUM(D13:I16)=0," ",SUM(D13:I16))</f>
        <v xml:space="preserve"> </v>
      </c>
      <c r="K13" s="292" t="str">
        <f>IF(MAXA($J$5:$J$28)=J13,"○"," ")</f>
        <v xml:space="preserve"> </v>
      </c>
    </row>
    <row r="14" spans="1:11" ht="17.25" customHeight="1">
      <c r="A14" s="288"/>
      <c r="B14" s="56"/>
      <c r="C14" s="56"/>
      <c r="D14" s="56"/>
      <c r="E14" s="56"/>
      <c r="F14" s="56"/>
      <c r="G14" s="56"/>
      <c r="H14" s="56"/>
      <c r="I14" s="57"/>
      <c r="J14" s="291"/>
      <c r="K14" s="293"/>
    </row>
    <row r="15" spans="1:11" ht="17.25" customHeight="1">
      <c r="A15" s="288"/>
      <c r="B15" s="56"/>
      <c r="C15" s="56"/>
      <c r="D15" s="56"/>
      <c r="E15" s="56"/>
      <c r="F15" s="56"/>
      <c r="G15" s="56"/>
      <c r="H15" s="56"/>
      <c r="I15" s="57"/>
      <c r="J15" s="291"/>
      <c r="K15" s="293"/>
    </row>
    <row r="16" spans="1:11" ht="17.25" customHeight="1">
      <c r="A16" s="288"/>
      <c r="B16" s="58"/>
      <c r="C16" s="58"/>
      <c r="D16" s="58"/>
      <c r="E16" s="58"/>
      <c r="F16" s="58"/>
      <c r="G16" s="58"/>
      <c r="H16" s="58"/>
      <c r="I16" s="59"/>
      <c r="J16" s="291"/>
      <c r="K16" s="293"/>
    </row>
    <row r="17" spans="1:11" ht="17.25" customHeight="1">
      <c r="A17" s="288"/>
      <c r="B17" s="54"/>
      <c r="C17" s="54"/>
      <c r="D17" s="54"/>
      <c r="E17" s="54"/>
      <c r="F17" s="54"/>
      <c r="G17" s="54"/>
      <c r="H17" s="54"/>
      <c r="I17" s="55"/>
      <c r="J17" s="290" t="str">
        <f>IF(SUM(D17:I20)=0," ",SUM(D17:I20))</f>
        <v xml:space="preserve"> </v>
      </c>
      <c r="K17" s="292" t="str">
        <f>IF(MAXA($J$5:$J$28)=J17,"○"," ")</f>
        <v xml:space="preserve"> </v>
      </c>
    </row>
    <row r="18" spans="1:11" ht="17.25" customHeight="1">
      <c r="A18" s="288"/>
      <c r="B18" s="56"/>
      <c r="C18" s="56"/>
      <c r="D18" s="56"/>
      <c r="E18" s="56"/>
      <c r="F18" s="56"/>
      <c r="G18" s="56"/>
      <c r="H18" s="56"/>
      <c r="I18" s="57"/>
      <c r="J18" s="291"/>
      <c r="K18" s="293"/>
    </row>
    <row r="19" spans="1:11" ht="17.25" customHeight="1">
      <c r="A19" s="288"/>
      <c r="B19" s="56"/>
      <c r="C19" s="56"/>
      <c r="D19" s="56"/>
      <c r="E19" s="56"/>
      <c r="F19" s="56"/>
      <c r="G19" s="56"/>
      <c r="H19" s="56"/>
      <c r="I19" s="57"/>
      <c r="J19" s="291"/>
      <c r="K19" s="293"/>
    </row>
    <row r="20" spans="1:11" ht="17.25" customHeight="1">
      <c r="A20" s="288"/>
      <c r="B20" s="58"/>
      <c r="C20" s="58"/>
      <c r="D20" s="58"/>
      <c r="E20" s="58"/>
      <c r="F20" s="58"/>
      <c r="G20" s="58"/>
      <c r="H20" s="58"/>
      <c r="I20" s="59"/>
      <c r="J20" s="291"/>
      <c r="K20" s="293"/>
    </row>
    <row r="21" spans="1:11" ht="17.25" customHeight="1">
      <c r="A21" s="288"/>
      <c r="B21" s="54"/>
      <c r="C21" s="54"/>
      <c r="D21" s="54"/>
      <c r="E21" s="54"/>
      <c r="F21" s="54"/>
      <c r="G21" s="54"/>
      <c r="H21" s="54"/>
      <c r="I21" s="55"/>
      <c r="J21" s="290" t="str">
        <f>IF(SUM(D21:I24)=0," ",SUM(D21:I24))</f>
        <v xml:space="preserve"> </v>
      </c>
      <c r="K21" s="292" t="str">
        <f>IF(MAXA($J$5:$J$28)=J21,"○"," ")</f>
        <v xml:space="preserve"> </v>
      </c>
    </row>
    <row r="22" spans="1:11" ht="17.25" customHeight="1">
      <c r="A22" s="288"/>
      <c r="B22" s="56"/>
      <c r="C22" s="56"/>
      <c r="D22" s="56"/>
      <c r="E22" s="56"/>
      <c r="F22" s="56"/>
      <c r="G22" s="56"/>
      <c r="H22" s="56"/>
      <c r="I22" s="57"/>
      <c r="J22" s="291"/>
      <c r="K22" s="293"/>
    </row>
    <row r="23" spans="1:11" ht="17.25" customHeight="1">
      <c r="A23" s="288"/>
      <c r="B23" s="56"/>
      <c r="C23" s="56"/>
      <c r="D23" s="56"/>
      <c r="E23" s="56"/>
      <c r="F23" s="56"/>
      <c r="G23" s="56"/>
      <c r="H23" s="56"/>
      <c r="I23" s="57"/>
      <c r="J23" s="291"/>
      <c r="K23" s="293"/>
    </row>
    <row r="24" spans="1:11" ht="17.25" customHeight="1">
      <c r="A24" s="288"/>
      <c r="B24" s="58"/>
      <c r="C24" s="58"/>
      <c r="D24" s="58"/>
      <c r="E24" s="58"/>
      <c r="F24" s="58"/>
      <c r="G24" s="58"/>
      <c r="H24" s="58"/>
      <c r="I24" s="59"/>
      <c r="J24" s="291"/>
      <c r="K24" s="293"/>
    </row>
    <row r="25" spans="1:11" ht="17.25" customHeight="1">
      <c r="A25" s="288"/>
      <c r="B25" s="54"/>
      <c r="C25" s="54"/>
      <c r="D25" s="54"/>
      <c r="E25" s="54"/>
      <c r="F25" s="54"/>
      <c r="G25" s="54"/>
      <c r="H25" s="54"/>
      <c r="I25" s="55"/>
      <c r="J25" s="290" t="str">
        <f>IF(SUM(D25:I28)=0," ",SUM(D25:I28))</f>
        <v xml:space="preserve"> </v>
      </c>
      <c r="K25" s="292" t="str">
        <f>IF(MAXA($J$5:$J$28)=J25,"○"," ")</f>
        <v xml:space="preserve"> </v>
      </c>
    </row>
    <row r="26" spans="1:11" ht="17.25" customHeight="1">
      <c r="A26" s="288"/>
      <c r="B26" s="56"/>
      <c r="C26" s="56"/>
      <c r="D26" s="56"/>
      <c r="E26" s="56"/>
      <c r="F26" s="56"/>
      <c r="G26" s="56"/>
      <c r="H26" s="56"/>
      <c r="I26" s="57"/>
      <c r="J26" s="291"/>
      <c r="K26" s="293"/>
    </row>
    <row r="27" spans="1:11" ht="17.25" customHeight="1">
      <c r="A27" s="288"/>
      <c r="B27" s="56"/>
      <c r="C27" s="56"/>
      <c r="D27" s="56"/>
      <c r="E27" s="56"/>
      <c r="F27" s="56"/>
      <c r="G27" s="56"/>
      <c r="H27" s="56"/>
      <c r="I27" s="57"/>
      <c r="J27" s="291"/>
      <c r="K27" s="293"/>
    </row>
    <row r="28" spans="1:11" ht="17.25" customHeight="1" thickBot="1">
      <c r="A28" s="289"/>
      <c r="B28" s="60"/>
      <c r="C28" s="60"/>
      <c r="D28" s="60"/>
      <c r="E28" s="60"/>
      <c r="F28" s="60"/>
      <c r="G28" s="60"/>
      <c r="H28" s="60"/>
      <c r="I28" s="61"/>
      <c r="J28" s="291"/>
      <c r="K28" s="293"/>
    </row>
    <row r="29" spans="1:11" ht="18.75" customHeight="1" thickBot="1">
      <c r="A29" s="294" t="s">
        <v>120</v>
      </c>
      <c r="B29" s="295"/>
      <c r="C29" s="295"/>
      <c r="D29" s="127">
        <f>IF(SUM(D5:D28)=0," ",SUM(D5:D28))</f>
        <v>1</v>
      </c>
      <c r="E29" s="127">
        <f t="shared" ref="E29:J29" si="0">IF(SUM(E5:E28)=0," ",SUM(E5:E28))</f>
        <v>1</v>
      </c>
      <c r="F29" s="127" t="str">
        <f t="shared" si="0"/>
        <v xml:space="preserve"> </v>
      </c>
      <c r="G29" s="127" t="str">
        <f t="shared" si="0"/>
        <v xml:space="preserve"> </v>
      </c>
      <c r="H29" s="127" t="str">
        <f t="shared" si="0"/>
        <v xml:space="preserve"> </v>
      </c>
      <c r="I29" s="128" t="str">
        <f t="shared" si="0"/>
        <v xml:space="preserve"> </v>
      </c>
      <c r="J29" s="187">
        <f t="shared" si="0"/>
        <v>2</v>
      </c>
      <c r="K29" s="129"/>
    </row>
    <row r="30" spans="1:11">
      <c r="A30" s="85" t="s">
        <v>15</v>
      </c>
      <c r="B30" s="85"/>
      <c r="C30" s="85"/>
      <c r="D30" s="85"/>
      <c r="E30" s="85"/>
      <c r="F30" s="85"/>
      <c r="G30" s="85"/>
      <c r="H30" s="85"/>
      <c r="I30" s="85"/>
      <c r="J30" s="85"/>
      <c r="K30" s="85"/>
    </row>
    <row r="31" spans="1:11">
      <c r="A31" s="85" t="s">
        <v>21</v>
      </c>
      <c r="B31" s="85"/>
      <c r="C31" s="85"/>
      <c r="D31" s="85"/>
      <c r="E31" s="85"/>
      <c r="F31" s="85"/>
      <c r="G31" s="85"/>
      <c r="H31" s="85"/>
      <c r="I31" s="85"/>
      <c r="J31" s="85"/>
      <c r="K31" s="85"/>
    </row>
  </sheetData>
  <sheetProtection insertColumns="0" insertRows="0" deleteColumns="0" deleteRows="0" selectLockedCells="1"/>
  <mergeCells count="23">
    <mergeCell ref="J1:K1"/>
    <mergeCell ref="A2:K2"/>
    <mergeCell ref="D3:E3"/>
    <mergeCell ref="G3:K3"/>
    <mergeCell ref="A5:A8"/>
    <mergeCell ref="J5:J8"/>
    <mergeCell ref="K5:K8"/>
    <mergeCell ref="A9:A12"/>
    <mergeCell ref="J9:J12"/>
    <mergeCell ref="K9:K12"/>
    <mergeCell ref="A13:A16"/>
    <mergeCell ref="J13:J16"/>
    <mergeCell ref="K13:K16"/>
    <mergeCell ref="A25:A28"/>
    <mergeCell ref="J25:J28"/>
    <mergeCell ref="K25:K28"/>
    <mergeCell ref="A29:C29"/>
    <mergeCell ref="A17:A20"/>
    <mergeCell ref="J17:J20"/>
    <mergeCell ref="K17:K20"/>
    <mergeCell ref="A21:A24"/>
    <mergeCell ref="J21:J24"/>
    <mergeCell ref="K21:K24"/>
  </mergeCells>
  <phoneticPr fontId="2"/>
  <printOptions horizontalCentered="1" verticalCentered="1"/>
  <pageMargins left="0.59055118110236227" right="0.59055118110236227" top="0.78740157480314965" bottom="0.78740157480314965" header="0.51181102362204722" footer="0.51181102362204722"/>
  <pageSetup paperSize="9" orientation="landscape"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3300"/>
  </sheetPr>
  <dimension ref="A1:K31"/>
  <sheetViews>
    <sheetView view="pageBreakPreview" zoomScaleNormal="100" zoomScaleSheetLayoutView="100" workbookViewId="0">
      <selection activeCell="G5" sqref="G5"/>
    </sheetView>
  </sheetViews>
  <sheetFormatPr defaultRowHeight="13.5"/>
  <cols>
    <col min="1" max="1" width="29.5" customWidth="1"/>
    <col min="2" max="2" width="14.125" customWidth="1"/>
    <col min="3" max="3" width="26.125" customWidth="1"/>
    <col min="4" max="9" width="7.875" customWidth="1"/>
    <col min="10" max="10" width="9.875" customWidth="1"/>
    <col min="11" max="11" width="8" bestFit="1" customWidth="1"/>
  </cols>
  <sheetData>
    <row r="1" spans="1:11">
      <c r="A1" s="62"/>
      <c r="B1" s="62"/>
      <c r="C1" s="62"/>
      <c r="D1" s="62"/>
      <c r="E1" s="62"/>
      <c r="F1" s="62"/>
      <c r="G1" s="62"/>
      <c r="H1" s="62"/>
      <c r="I1" s="62"/>
      <c r="J1" s="306" t="s">
        <v>22</v>
      </c>
      <c r="K1" s="306"/>
    </row>
    <row r="2" spans="1:11" ht="18.75">
      <c r="A2" s="307" t="s">
        <v>10</v>
      </c>
      <c r="B2" s="307"/>
      <c r="C2" s="307"/>
      <c r="D2" s="307"/>
      <c r="E2" s="307"/>
      <c r="F2" s="307"/>
      <c r="G2" s="307"/>
      <c r="H2" s="307"/>
      <c r="I2" s="307"/>
      <c r="J2" s="307"/>
      <c r="K2" s="307"/>
    </row>
    <row r="3" spans="1:11" ht="20.25" customHeight="1" thickBot="1">
      <c r="A3" s="62" t="s">
        <v>117</v>
      </c>
      <c r="B3" s="62"/>
      <c r="C3" s="70" t="s">
        <v>0</v>
      </c>
      <c r="D3" s="308" t="str">
        <f>別紙１!B4</f>
        <v>11</v>
      </c>
      <c r="E3" s="308"/>
      <c r="F3" s="67" t="s">
        <v>1</v>
      </c>
      <c r="G3" s="308">
        <f>別紙１!F4</f>
        <v>0</v>
      </c>
      <c r="H3" s="308"/>
      <c r="I3" s="308"/>
      <c r="J3" s="308"/>
      <c r="K3" s="308"/>
    </row>
    <row r="4" spans="1:11">
      <c r="A4" s="65" t="s">
        <v>3</v>
      </c>
      <c r="B4" s="66" t="s">
        <v>0</v>
      </c>
      <c r="C4" s="66" t="s">
        <v>1</v>
      </c>
      <c r="D4" s="71" t="str">
        <f>別紙１!B60</f>
        <v>9月</v>
      </c>
      <c r="E4" s="71" t="str">
        <f>別紙１!C60</f>
        <v>10月</v>
      </c>
      <c r="F4" s="71" t="str">
        <f>別紙１!D60</f>
        <v>11月</v>
      </c>
      <c r="G4" s="71" t="str">
        <f>別紙１!E60</f>
        <v>12月</v>
      </c>
      <c r="H4" s="71" t="str">
        <f>別紙１!F60</f>
        <v>1月</v>
      </c>
      <c r="I4" s="71" t="str">
        <f>別紙１!G60</f>
        <v>2月</v>
      </c>
      <c r="J4" s="72" t="s">
        <v>18</v>
      </c>
      <c r="K4" s="73" t="s">
        <v>19</v>
      </c>
    </row>
    <row r="5" spans="1:11" ht="17.25" customHeight="1">
      <c r="A5" s="288" t="s">
        <v>188</v>
      </c>
      <c r="B5" s="54"/>
      <c r="C5" s="54" t="s">
        <v>189</v>
      </c>
      <c r="D5" s="54">
        <v>1</v>
      </c>
      <c r="E5" s="54">
        <v>1</v>
      </c>
      <c r="F5" s="54">
        <v>1</v>
      </c>
      <c r="G5" s="54"/>
      <c r="H5" s="54"/>
      <c r="I5" s="55"/>
      <c r="J5" s="299">
        <f>IF(SUM(D5:I8)=0," ",SUM(D5:I8))</f>
        <v>3</v>
      </c>
      <c r="K5" s="301" t="str">
        <f>IF(MAXA($J$5:$J$28)=J5,"○"," ")</f>
        <v>○</v>
      </c>
    </row>
    <row r="6" spans="1:11" ht="17.25" customHeight="1">
      <c r="A6" s="288"/>
      <c r="B6" s="56"/>
      <c r="C6" s="56"/>
      <c r="D6" s="56"/>
      <c r="E6" s="56"/>
      <c r="F6" s="56"/>
      <c r="G6" s="56"/>
      <c r="H6" s="56"/>
      <c r="I6" s="57"/>
      <c r="J6" s="300"/>
      <c r="K6" s="302"/>
    </row>
    <row r="7" spans="1:11" ht="17.25" customHeight="1">
      <c r="A7" s="288"/>
      <c r="B7" s="56"/>
      <c r="C7" s="56"/>
      <c r="D7" s="56"/>
      <c r="E7" s="56"/>
      <c r="F7" s="56"/>
      <c r="G7" s="56"/>
      <c r="H7" s="56"/>
      <c r="I7" s="57"/>
      <c r="J7" s="300"/>
      <c r="K7" s="302"/>
    </row>
    <row r="8" spans="1:11" ht="17.25" customHeight="1">
      <c r="A8" s="288"/>
      <c r="B8" s="58"/>
      <c r="C8" s="58"/>
      <c r="D8" s="58"/>
      <c r="E8" s="58"/>
      <c r="F8" s="58"/>
      <c r="G8" s="58"/>
      <c r="H8" s="58"/>
      <c r="I8" s="59"/>
      <c r="J8" s="305"/>
      <c r="K8" s="302"/>
    </row>
    <row r="9" spans="1:11" ht="17.25" customHeight="1">
      <c r="A9" s="288"/>
      <c r="B9" s="54"/>
      <c r="C9" s="54"/>
      <c r="D9" s="54"/>
      <c r="E9" s="54"/>
      <c r="F9" s="54"/>
      <c r="G9" s="54"/>
      <c r="H9" s="54"/>
      <c r="I9" s="55"/>
      <c r="J9" s="299" t="str">
        <f>IF(SUM(D9:I12)=0," ",SUM(D9:I12))</f>
        <v xml:space="preserve"> </v>
      </c>
      <c r="K9" s="301" t="str">
        <f>IF(MAXA($J$5:$J$28)=J9,"○"," ")</f>
        <v xml:space="preserve"> </v>
      </c>
    </row>
    <row r="10" spans="1:11" ht="17.25" customHeight="1">
      <c r="A10" s="288"/>
      <c r="B10" s="56"/>
      <c r="C10" s="56"/>
      <c r="D10" s="56"/>
      <c r="E10" s="56"/>
      <c r="F10" s="56"/>
      <c r="G10" s="56"/>
      <c r="H10" s="56"/>
      <c r="I10" s="57"/>
      <c r="J10" s="300"/>
      <c r="K10" s="302"/>
    </row>
    <row r="11" spans="1:11" ht="17.25" customHeight="1">
      <c r="A11" s="288"/>
      <c r="B11" s="56"/>
      <c r="C11" s="56"/>
      <c r="D11" s="56"/>
      <c r="E11" s="56"/>
      <c r="F11" s="56"/>
      <c r="G11" s="56"/>
      <c r="H11" s="56"/>
      <c r="I11" s="57"/>
      <c r="J11" s="300"/>
      <c r="K11" s="302"/>
    </row>
    <row r="12" spans="1:11" ht="17.25" customHeight="1">
      <c r="A12" s="288"/>
      <c r="B12" s="58"/>
      <c r="C12" s="58"/>
      <c r="D12" s="58"/>
      <c r="E12" s="58"/>
      <c r="F12" s="58"/>
      <c r="G12" s="58"/>
      <c r="H12" s="58"/>
      <c r="I12" s="59"/>
      <c r="J12" s="305"/>
      <c r="K12" s="302"/>
    </row>
    <row r="13" spans="1:11" ht="17.25" customHeight="1">
      <c r="A13" s="288"/>
      <c r="B13" s="54"/>
      <c r="C13" s="54"/>
      <c r="D13" s="54"/>
      <c r="E13" s="54"/>
      <c r="F13" s="54"/>
      <c r="G13" s="54"/>
      <c r="H13" s="54"/>
      <c r="I13" s="55"/>
      <c r="J13" s="299" t="str">
        <f>IF(SUM(D13:I16)=0," ",SUM(D13:I16))</f>
        <v xml:space="preserve"> </v>
      </c>
      <c r="K13" s="301" t="str">
        <f>IF(MAXA($J$5:$J$28)=J13,"○"," ")</f>
        <v xml:space="preserve"> </v>
      </c>
    </row>
    <row r="14" spans="1:11" ht="17.25" customHeight="1">
      <c r="A14" s="288"/>
      <c r="B14" s="56"/>
      <c r="C14" s="56"/>
      <c r="D14" s="56"/>
      <c r="E14" s="56"/>
      <c r="F14" s="56"/>
      <c r="G14" s="56"/>
      <c r="H14" s="56"/>
      <c r="I14" s="57"/>
      <c r="J14" s="300"/>
      <c r="K14" s="302"/>
    </row>
    <row r="15" spans="1:11" ht="17.25" customHeight="1">
      <c r="A15" s="288"/>
      <c r="B15" s="56"/>
      <c r="C15" s="56"/>
      <c r="D15" s="56"/>
      <c r="E15" s="56"/>
      <c r="F15" s="56"/>
      <c r="G15" s="56"/>
      <c r="H15" s="56"/>
      <c r="I15" s="57"/>
      <c r="J15" s="300"/>
      <c r="K15" s="302"/>
    </row>
    <row r="16" spans="1:11" ht="17.25" customHeight="1">
      <c r="A16" s="288"/>
      <c r="B16" s="58"/>
      <c r="C16" s="58"/>
      <c r="D16" s="58"/>
      <c r="E16" s="58"/>
      <c r="F16" s="58"/>
      <c r="G16" s="58"/>
      <c r="H16" s="58"/>
      <c r="I16" s="59"/>
      <c r="J16" s="300"/>
      <c r="K16" s="302"/>
    </row>
    <row r="17" spans="1:11" ht="17.25" customHeight="1">
      <c r="A17" s="288"/>
      <c r="B17" s="54"/>
      <c r="C17" s="54"/>
      <c r="D17" s="54"/>
      <c r="E17" s="54"/>
      <c r="F17" s="54"/>
      <c r="G17" s="54"/>
      <c r="H17" s="54"/>
      <c r="I17" s="55"/>
      <c r="J17" s="299" t="str">
        <f>IF(SUM(D17:I20)=0," ",SUM(D17:I20))</f>
        <v xml:space="preserve"> </v>
      </c>
      <c r="K17" s="301" t="str">
        <f>IF(MAXA($J$5:$J$28)=J17,"○"," ")</f>
        <v xml:space="preserve"> </v>
      </c>
    </row>
    <row r="18" spans="1:11" ht="17.25" customHeight="1">
      <c r="A18" s="288"/>
      <c r="B18" s="56"/>
      <c r="C18" s="56"/>
      <c r="D18" s="56"/>
      <c r="E18" s="56"/>
      <c r="F18" s="56"/>
      <c r="G18" s="56"/>
      <c r="H18" s="56"/>
      <c r="I18" s="57"/>
      <c r="J18" s="300"/>
      <c r="K18" s="302"/>
    </row>
    <row r="19" spans="1:11" ht="17.25" customHeight="1">
      <c r="A19" s="288"/>
      <c r="B19" s="56"/>
      <c r="C19" s="56"/>
      <c r="D19" s="56"/>
      <c r="E19" s="56"/>
      <c r="F19" s="56"/>
      <c r="G19" s="56"/>
      <c r="H19" s="56"/>
      <c r="I19" s="57"/>
      <c r="J19" s="300"/>
      <c r="K19" s="302"/>
    </row>
    <row r="20" spans="1:11" ht="17.25" customHeight="1">
      <c r="A20" s="288"/>
      <c r="B20" s="58"/>
      <c r="C20" s="58"/>
      <c r="D20" s="58"/>
      <c r="E20" s="58"/>
      <c r="F20" s="58"/>
      <c r="G20" s="58"/>
      <c r="H20" s="58"/>
      <c r="I20" s="59"/>
      <c r="J20" s="300"/>
      <c r="K20" s="302"/>
    </row>
    <row r="21" spans="1:11" ht="17.25" customHeight="1">
      <c r="A21" s="288"/>
      <c r="B21" s="54"/>
      <c r="C21" s="54"/>
      <c r="D21" s="54"/>
      <c r="E21" s="54"/>
      <c r="F21" s="54"/>
      <c r="G21" s="54"/>
      <c r="H21" s="54"/>
      <c r="I21" s="55"/>
      <c r="J21" s="299" t="str">
        <f>IF(SUM(D21:I24)=0," ",SUM(D21:I24))</f>
        <v xml:space="preserve"> </v>
      </c>
      <c r="K21" s="301" t="str">
        <f>IF(MAXA($J$5:$J$28)=J21,"○"," ")</f>
        <v xml:space="preserve"> </v>
      </c>
    </row>
    <row r="22" spans="1:11" ht="17.25" customHeight="1">
      <c r="A22" s="288"/>
      <c r="B22" s="56"/>
      <c r="C22" s="56"/>
      <c r="D22" s="56"/>
      <c r="E22" s="56"/>
      <c r="F22" s="56"/>
      <c r="G22" s="56"/>
      <c r="H22" s="56"/>
      <c r="I22" s="57"/>
      <c r="J22" s="300"/>
      <c r="K22" s="302"/>
    </row>
    <row r="23" spans="1:11" ht="17.25" customHeight="1">
      <c r="A23" s="288"/>
      <c r="B23" s="56"/>
      <c r="C23" s="56"/>
      <c r="D23" s="56"/>
      <c r="E23" s="56"/>
      <c r="F23" s="56"/>
      <c r="G23" s="56"/>
      <c r="H23" s="56"/>
      <c r="I23" s="57"/>
      <c r="J23" s="300"/>
      <c r="K23" s="302"/>
    </row>
    <row r="24" spans="1:11" ht="17.25" customHeight="1">
      <c r="A24" s="288"/>
      <c r="B24" s="58"/>
      <c r="C24" s="58"/>
      <c r="D24" s="58"/>
      <c r="E24" s="58"/>
      <c r="F24" s="58"/>
      <c r="G24" s="58"/>
      <c r="H24" s="58"/>
      <c r="I24" s="59"/>
      <c r="J24" s="300"/>
      <c r="K24" s="302"/>
    </row>
    <row r="25" spans="1:11" ht="17.25" customHeight="1">
      <c r="A25" s="288"/>
      <c r="B25" s="54"/>
      <c r="C25" s="54"/>
      <c r="D25" s="54"/>
      <c r="E25" s="54"/>
      <c r="F25" s="54"/>
      <c r="G25" s="54"/>
      <c r="H25" s="54"/>
      <c r="I25" s="55"/>
      <c r="J25" s="299" t="str">
        <f>IF(SUM(D25:I28)=0," ",SUM(D25:I28))</f>
        <v xml:space="preserve"> </v>
      </c>
      <c r="K25" s="301" t="str">
        <f>IF(MAXA($J$5:$J$28)=J25,"○"," ")</f>
        <v xml:space="preserve"> </v>
      </c>
    </row>
    <row r="26" spans="1:11" ht="17.25" customHeight="1">
      <c r="A26" s="288"/>
      <c r="B26" s="56"/>
      <c r="C26" s="56"/>
      <c r="D26" s="56"/>
      <c r="E26" s="56"/>
      <c r="F26" s="56"/>
      <c r="G26" s="56"/>
      <c r="H26" s="56"/>
      <c r="I26" s="57"/>
      <c r="J26" s="300"/>
      <c r="K26" s="302"/>
    </row>
    <row r="27" spans="1:11" ht="17.25" customHeight="1">
      <c r="A27" s="288"/>
      <c r="B27" s="56"/>
      <c r="C27" s="56"/>
      <c r="D27" s="56"/>
      <c r="E27" s="56"/>
      <c r="F27" s="56"/>
      <c r="G27" s="56"/>
      <c r="H27" s="56"/>
      <c r="I27" s="57"/>
      <c r="J27" s="300"/>
      <c r="K27" s="302"/>
    </row>
    <row r="28" spans="1:11" ht="17.25" customHeight="1" thickBot="1">
      <c r="A28" s="289"/>
      <c r="B28" s="60"/>
      <c r="C28" s="60"/>
      <c r="D28" s="60"/>
      <c r="E28" s="60"/>
      <c r="F28" s="60"/>
      <c r="G28" s="60"/>
      <c r="H28" s="60"/>
      <c r="I28" s="61"/>
      <c r="J28" s="300"/>
      <c r="K28" s="302"/>
    </row>
    <row r="29" spans="1:11" ht="18.75" customHeight="1" thickBot="1">
      <c r="A29" s="303" t="s">
        <v>121</v>
      </c>
      <c r="B29" s="304"/>
      <c r="C29" s="304"/>
      <c r="D29" s="74">
        <f t="shared" ref="D29:J29" si="0">IF(SUM(D5:D28)=0," ",SUM(D5:D28))</f>
        <v>1</v>
      </c>
      <c r="E29" s="74">
        <f t="shared" si="0"/>
        <v>1</v>
      </c>
      <c r="F29" s="74">
        <f t="shared" si="0"/>
        <v>1</v>
      </c>
      <c r="G29" s="74" t="str">
        <f t="shared" si="0"/>
        <v xml:space="preserve"> </v>
      </c>
      <c r="H29" s="74" t="str">
        <f t="shared" si="0"/>
        <v xml:space="preserve"> </v>
      </c>
      <c r="I29" s="75" t="str">
        <f t="shared" si="0"/>
        <v xml:space="preserve"> </v>
      </c>
      <c r="J29" s="186">
        <f t="shared" si="0"/>
        <v>3</v>
      </c>
      <c r="K29" s="76"/>
    </row>
    <row r="30" spans="1:11">
      <c r="A30" s="62" t="s">
        <v>15</v>
      </c>
      <c r="B30" s="62"/>
      <c r="C30" s="62"/>
      <c r="D30" s="62"/>
      <c r="E30" s="62"/>
      <c r="F30" s="62"/>
      <c r="G30" s="62"/>
      <c r="H30" s="62"/>
      <c r="I30" s="62"/>
      <c r="J30" s="62"/>
      <c r="K30" s="62"/>
    </row>
    <row r="31" spans="1:11">
      <c r="A31" s="62" t="s">
        <v>21</v>
      </c>
      <c r="B31" s="62"/>
      <c r="C31" s="62"/>
      <c r="D31" s="62"/>
      <c r="E31" s="62"/>
      <c r="F31" s="62"/>
      <c r="G31" s="62"/>
      <c r="H31" s="62"/>
      <c r="I31" s="62"/>
      <c r="J31" s="62"/>
      <c r="K31" s="62"/>
    </row>
  </sheetData>
  <sheetProtection insertColumns="0" insertRows="0"/>
  <mergeCells count="23">
    <mergeCell ref="J1:K1"/>
    <mergeCell ref="A2:K2"/>
    <mergeCell ref="D3:E3"/>
    <mergeCell ref="G3:K3"/>
    <mergeCell ref="A5:A8"/>
    <mergeCell ref="J5:J8"/>
    <mergeCell ref="K5:K8"/>
    <mergeCell ref="A9:A12"/>
    <mergeCell ref="J9:J12"/>
    <mergeCell ref="K9:K12"/>
    <mergeCell ref="A13:A16"/>
    <mergeCell ref="J13:J16"/>
    <mergeCell ref="K13:K16"/>
    <mergeCell ref="A25:A28"/>
    <mergeCell ref="J25:J28"/>
    <mergeCell ref="K25:K28"/>
    <mergeCell ref="A29:C29"/>
    <mergeCell ref="A17:A20"/>
    <mergeCell ref="J17:J20"/>
    <mergeCell ref="K17:K20"/>
    <mergeCell ref="A21:A24"/>
    <mergeCell ref="J21:J24"/>
    <mergeCell ref="K21:K24"/>
  </mergeCells>
  <phoneticPr fontId="2"/>
  <printOptions horizontalCentered="1" verticalCentered="1"/>
  <pageMargins left="0.59055118110236227" right="0.59055118110236227" top="0.78740157480314965" bottom="0.78740157480314965" header="0.51181102362204722" footer="0.51181102362204722"/>
  <pageSetup paperSize="9" orientation="landscape"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3300"/>
  </sheetPr>
  <dimension ref="A1:K31"/>
  <sheetViews>
    <sheetView view="pageBreakPreview" zoomScaleNormal="100" zoomScaleSheetLayoutView="100" workbookViewId="0">
      <selection activeCell="K5" sqref="K5:K8"/>
    </sheetView>
  </sheetViews>
  <sheetFormatPr defaultRowHeight="13.5"/>
  <cols>
    <col min="1" max="1" width="29.5" customWidth="1"/>
    <col min="2" max="2" width="14.125" customWidth="1"/>
    <col min="3" max="3" width="26.125" customWidth="1"/>
    <col min="4" max="9" width="7.875" customWidth="1"/>
    <col min="10" max="10" width="9.875" customWidth="1"/>
    <col min="11" max="11" width="8" bestFit="1" customWidth="1"/>
  </cols>
  <sheetData>
    <row r="1" spans="1:11">
      <c r="A1" s="62"/>
      <c r="B1" s="62"/>
      <c r="C1" s="62"/>
      <c r="D1" s="62"/>
      <c r="E1" s="62"/>
      <c r="F1" s="62"/>
      <c r="G1" s="62"/>
      <c r="H1" s="62"/>
      <c r="I1" s="62"/>
      <c r="J1" s="306" t="s">
        <v>22</v>
      </c>
      <c r="K1" s="306"/>
    </row>
    <row r="2" spans="1:11" ht="18.75">
      <c r="A2" s="307" t="s">
        <v>10</v>
      </c>
      <c r="B2" s="307"/>
      <c r="C2" s="307"/>
      <c r="D2" s="307"/>
      <c r="E2" s="307"/>
      <c r="F2" s="307"/>
      <c r="G2" s="307"/>
      <c r="H2" s="307"/>
      <c r="I2" s="307"/>
      <c r="J2" s="307"/>
      <c r="K2" s="307"/>
    </row>
    <row r="3" spans="1:11" ht="20.25" customHeight="1" thickBot="1">
      <c r="A3" s="62" t="s">
        <v>116</v>
      </c>
      <c r="B3" s="62"/>
      <c r="C3" s="70" t="s">
        <v>0</v>
      </c>
      <c r="D3" s="308" t="str">
        <f>別紙１!B4</f>
        <v>11</v>
      </c>
      <c r="E3" s="308"/>
      <c r="F3" s="67" t="s">
        <v>1</v>
      </c>
      <c r="G3" s="308">
        <f>別紙１!F4</f>
        <v>0</v>
      </c>
      <c r="H3" s="308"/>
      <c r="I3" s="308"/>
      <c r="J3" s="308"/>
      <c r="K3" s="308"/>
    </row>
    <row r="4" spans="1:11">
      <c r="A4" s="65" t="s">
        <v>3</v>
      </c>
      <c r="B4" s="66" t="s">
        <v>0</v>
      </c>
      <c r="C4" s="66" t="s">
        <v>1</v>
      </c>
      <c r="D4" s="71" t="str">
        <f>別紙１!B60</f>
        <v>9月</v>
      </c>
      <c r="E4" s="71" t="str">
        <f>別紙１!C60</f>
        <v>10月</v>
      </c>
      <c r="F4" s="71" t="str">
        <f>別紙１!D60</f>
        <v>11月</v>
      </c>
      <c r="G4" s="71" t="str">
        <f>別紙１!E60</f>
        <v>12月</v>
      </c>
      <c r="H4" s="71" t="str">
        <f>別紙１!F60</f>
        <v>1月</v>
      </c>
      <c r="I4" s="71" t="str">
        <f>別紙１!G60</f>
        <v>2月</v>
      </c>
      <c r="J4" s="72" t="s">
        <v>18</v>
      </c>
      <c r="K4" s="73" t="s">
        <v>19</v>
      </c>
    </row>
    <row r="5" spans="1:11" ht="17.25" customHeight="1">
      <c r="A5" s="288" t="s">
        <v>190</v>
      </c>
      <c r="B5" s="54"/>
      <c r="C5" s="54" t="s">
        <v>191</v>
      </c>
      <c r="D5" s="54">
        <v>1</v>
      </c>
      <c r="E5" s="54">
        <v>1</v>
      </c>
      <c r="F5" s="54">
        <v>1</v>
      </c>
      <c r="G5" s="54">
        <v>1</v>
      </c>
      <c r="H5" s="54"/>
      <c r="I5" s="55"/>
      <c r="J5" s="299">
        <f>IF(SUM(D5:I8)=0," ",SUM(D5:I8))</f>
        <v>4</v>
      </c>
      <c r="K5" s="301" t="str">
        <f>IF(MAXA($J$5:$J$28)=J5,"○"," ")</f>
        <v>○</v>
      </c>
    </row>
    <row r="6" spans="1:11" ht="17.25" customHeight="1">
      <c r="A6" s="288"/>
      <c r="B6" s="56"/>
      <c r="C6" s="56"/>
      <c r="D6" s="56"/>
      <c r="E6" s="56"/>
      <c r="F6" s="56"/>
      <c r="G6" s="56"/>
      <c r="H6" s="56"/>
      <c r="I6" s="57"/>
      <c r="J6" s="300"/>
      <c r="K6" s="302"/>
    </row>
    <row r="7" spans="1:11" ht="17.25" customHeight="1">
      <c r="A7" s="288"/>
      <c r="B7" s="56"/>
      <c r="C7" s="56"/>
      <c r="D7" s="56"/>
      <c r="E7" s="56"/>
      <c r="F7" s="56"/>
      <c r="G7" s="56"/>
      <c r="H7" s="56"/>
      <c r="I7" s="57"/>
      <c r="J7" s="300"/>
      <c r="K7" s="302"/>
    </row>
    <row r="8" spans="1:11" ht="17.25" customHeight="1">
      <c r="A8" s="288"/>
      <c r="B8" s="58"/>
      <c r="C8" s="58"/>
      <c r="D8" s="58"/>
      <c r="E8" s="58"/>
      <c r="F8" s="58"/>
      <c r="G8" s="58"/>
      <c r="H8" s="58"/>
      <c r="I8" s="59"/>
      <c r="J8" s="305"/>
      <c r="K8" s="302"/>
    </row>
    <row r="9" spans="1:11" ht="17.25" customHeight="1">
      <c r="A9" s="288"/>
      <c r="B9" s="54"/>
      <c r="C9" s="54"/>
      <c r="D9" s="54"/>
      <c r="E9" s="54"/>
      <c r="F9" s="54"/>
      <c r="G9" s="54"/>
      <c r="H9" s="54"/>
      <c r="I9" s="55"/>
      <c r="J9" s="299" t="str">
        <f>IF(SUM(D9:I12)=0," ",SUM(D9:I12))</f>
        <v xml:space="preserve"> </v>
      </c>
      <c r="K9" s="301" t="str">
        <f>IF(MAXA($J$5:$J$28)=J9,"○"," ")</f>
        <v xml:space="preserve"> </v>
      </c>
    </row>
    <row r="10" spans="1:11" ht="17.25" customHeight="1">
      <c r="A10" s="288"/>
      <c r="B10" s="56"/>
      <c r="C10" s="56"/>
      <c r="D10" s="56"/>
      <c r="E10" s="56"/>
      <c r="F10" s="56"/>
      <c r="G10" s="56"/>
      <c r="H10" s="56"/>
      <c r="I10" s="57"/>
      <c r="J10" s="300"/>
      <c r="K10" s="302"/>
    </row>
    <row r="11" spans="1:11" ht="17.25" customHeight="1">
      <c r="A11" s="288"/>
      <c r="B11" s="56"/>
      <c r="C11" s="56"/>
      <c r="D11" s="56"/>
      <c r="E11" s="56"/>
      <c r="F11" s="56"/>
      <c r="G11" s="56"/>
      <c r="H11" s="56"/>
      <c r="I11" s="57"/>
      <c r="J11" s="300"/>
      <c r="K11" s="302"/>
    </row>
    <row r="12" spans="1:11" ht="17.25" customHeight="1">
      <c r="A12" s="288"/>
      <c r="B12" s="58"/>
      <c r="C12" s="58"/>
      <c r="D12" s="58"/>
      <c r="E12" s="58"/>
      <c r="F12" s="58"/>
      <c r="G12" s="58"/>
      <c r="H12" s="58"/>
      <c r="I12" s="59"/>
      <c r="J12" s="305"/>
      <c r="K12" s="302"/>
    </row>
    <row r="13" spans="1:11" ht="17.25" customHeight="1">
      <c r="A13" s="288"/>
      <c r="B13" s="54"/>
      <c r="C13" s="54"/>
      <c r="D13" s="54"/>
      <c r="E13" s="54"/>
      <c r="F13" s="54"/>
      <c r="G13" s="54"/>
      <c r="H13" s="54"/>
      <c r="I13" s="55"/>
      <c r="J13" s="299" t="str">
        <f>IF(SUM(D13:I16)=0," ",SUM(D13:I16))</f>
        <v xml:space="preserve"> </v>
      </c>
      <c r="K13" s="301" t="str">
        <f>IF(MAXA($J$5:$J$28)=J13,"○"," ")</f>
        <v xml:space="preserve"> </v>
      </c>
    </row>
    <row r="14" spans="1:11" ht="17.25" customHeight="1">
      <c r="A14" s="288"/>
      <c r="B14" s="56"/>
      <c r="C14" s="56"/>
      <c r="D14" s="56"/>
      <c r="E14" s="56"/>
      <c r="F14" s="56"/>
      <c r="G14" s="56"/>
      <c r="H14" s="56"/>
      <c r="I14" s="57"/>
      <c r="J14" s="300"/>
      <c r="K14" s="302"/>
    </row>
    <row r="15" spans="1:11" ht="17.25" customHeight="1">
      <c r="A15" s="288"/>
      <c r="B15" s="56"/>
      <c r="C15" s="56"/>
      <c r="D15" s="56"/>
      <c r="E15" s="56"/>
      <c r="F15" s="56"/>
      <c r="G15" s="56"/>
      <c r="H15" s="56"/>
      <c r="I15" s="57"/>
      <c r="J15" s="300"/>
      <c r="K15" s="302"/>
    </row>
    <row r="16" spans="1:11" ht="17.25" customHeight="1">
      <c r="A16" s="288"/>
      <c r="B16" s="58"/>
      <c r="C16" s="58"/>
      <c r="D16" s="58"/>
      <c r="E16" s="58"/>
      <c r="F16" s="58"/>
      <c r="G16" s="58"/>
      <c r="H16" s="58"/>
      <c r="I16" s="59"/>
      <c r="J16" s="300"/>
      <c r="K16" s="302"/>
    </row>
    <row r="17" spans="1:11" ht="17.25" customHeight="1">
      <c r="A17" s="288"/>
      <c r="B17" s="54"/>
      <c r="C17" s="54"/>
      <c r="D17" s="54"/>
      <c r="E17" s="54"/>
      <c r="F17" s="54"/>
      <c r="G17" s="54"/>
      <c r="H17" s="54"/>
      <c r="I17" s="55"/>
      <c r="J17" s="299" t="str">
        <f>IF(SUM(D17:I20)=0," ",SUM(D17:I20))</f>
        <v xml:space="preserve"> </v>
      </c>
      <c r="K17" s="301" t="str">
        <f>IF(MAXA($J$5:$J$28)=J17,"○"," ")</f>
        <v xml:space="preserve"> </v>
      </c>
    </row>
    <row r="18" spans="1:11" ht="17.25" customHeight="1">
      <c r="A18" s="288"/>
      <c r="B18" s="56"/>
      <c r="C18" s="56"/>
      <c r="D18" s="56"/>
      <c r="E18" s="56"/>
      <c r="F18" s="56"/>
      <c r="G18" s="56"/>
      <c r="H18" s="56"/>
      <c r="I18" s="57"/>
      <c r="J18" s="300"/>
      <c r="K18" s="302"/>
    </row>
    <row r="19" spans="1:11" ht="17.25" customHeight="1">
      <c r="A19" s="288"/>
      <c r="B19" s="56"/>
      <c r="C19" s="56"/>
      <c r="D19" s="56"/>
      <c r="E19" s="56"/>
      <c r="F19" s="56"/>
      <c r="G19" s="56"/>
      <c r="H19" s="56"/>
      <c r="I19" s="57"/>
      <c r="J19" s="300"/>
      <c r="K19" s="302"/>
    </row>
    <row r="20" spans="1:11" ht="17.25" customHeight="1">
      <c r="A20" s="288"/>
      <c r="B20" s="58"/>
      <c r="C20" s="58"/>
      <c r="D20" s="58"/>
      <c r="E20" s="58"/>
      <c r="F20" s="58"/>
      <c r="G20" s="58"/>
      <c r="H20" s="58"/>
      <c r="I20" s="59"/>
      <c r="J20" s="300"/>
      <c r="K20" s="302"/>
    </row>
    <row r="21" spans="1:11" ht="17.25" customHeight="1">
      <c r="A21" s="288"/>
      <c r="B21" s="54"/>
      <c r="C21" s="54"/>
      <c r="D21" s="54"/>
      <c r="E21" s="54"/>
      <c r="F21" s="54"/>
      <c r="G21" s="54"/>
      <c r="H21" s="54"/>
      <c r="I21" s="55"/>
      <c r="J21" s="299" t="str">
        <f>IF(SUM(D21:I24)=0," ",SUM(D21:I24))</f>
        <v xml:space="preserve"> </v>
      </c>
      <c r="K21" s="301" t="str">
        <f>IF(MAXA($J$5:$J$28)=J21,"○"," ")</f>
        <v xml:space="preserve"> </v>
      </c>
    </row>
    <row r="22" spans="1:11" ht="17.25" customHeight="1">
      <c r="A22" s="288"/>
      <c r="B22" s="56"/>
      <c r="C22" s="56"/>
      <c r="D22" s="56"/>
      <c r="E22" s="56"/>
      <c r="F22" s="56"/>
      <c r="G22" s="56"/>
      <c r="H22" s="56"/>
      <c r="I22" s="57"/>
      <c r="J22" s="300"/>
      <c r="K22" s="302"/>
    </row>
    <row r="23" spans="1:11" ht="17.25" customHeight="1">
      <c r="A23" s="288"/>
      <c r="B23" s="56"/>
      <c r="C23" s="56"/>
      <c r="D23" s="56"/>
      <c r="E23" s="56"/>
      <c r="F23" s="56"/>
      <c r="G23" s="56"/>
      <c r="H23" s="56"/>
      <c r="I23" s="57"/>
      <c r="J23" s="300"/>
      <c r="K23" s="302"/>
    </row>
    <row r="24" spans="1:11" ht="17.25" customHeight="1">
      <c r="A24" s="288"/>
      <c r="B24" s="58"/>
      <c r="C24" s="58"/>
      <c r="D24" s="58"/>
      <c r="E24" s="58"/>
      <c r="F24" s="58"/>
      <c r="G24" s="58"/>
      <c r="H24" s="58"/>
      <c r="I24" s="59"/>
      <c r="J24" s="300"/>
      <c r="K24" s="302"/>
    </row>
    <row r="25" spans="1:11" ht="17.25" customHeight="1">
      <c r="A25" s="288"/>
      <c r="B25" s="54"/>
      <c r="C25" s="54"/>
      <c r="D25" s="54"/>
      <c r="E25" s="54"/>
      <c r="F25" s="54"/>
      <c r="G25" s="54"/>
      <c r="H25" s="54"/>
      <c r="I25" s="55"/>
      <c r="J25" s="299" t="str">
        <f>IF(SUM(D25:I28)=0," ",SUM(D25:I28))</f>
        <v xml:space="preserve"> </v>
      </c>
      <c r="K25" s="301" t="str">
        <f>IF(MAXA($J$5:$J$28)=J25,"○"," ")</f>
        <v xml:space="preserve"> </v>
      </c>
    </row>
    <row r="26" spans="1:11" ht="17.25" customHeight="1">
      <c r="A26" s="288"/>
      <c r="B26" s="56"/>
      <c r="C26" s="56"/>
      <c r="D26" s="56"/>
      <c r="E26" s="56"/>
      <c r="F26" s="56"/>
      <c r="G26" s="56"/>
      <c r="H26" s="56"/>
      <c r="I26" s="57"/>
      <c r="J26" s="300"/>
      <c r="K26" s="302"/>
    </row>
    <row r="27" spans="1:11" ht="17.25" customHeight="1">
      <c r="A27" s="288"/>
      <c r="B27" s="56"/>
      <c r="C27" s="56"/>
      <c r="D27" s="56"/>
      <c r="E27" s="56"/>
      <c r="F27" s="56"/>
      <c r="G27" s="56"/>
      <c r="H27" s="56"/>
      <c r="I27" s="57"/>
      <c r="J27" s="300"/>
      <c r="K27" s="302"/>
    </row>
    <row r="28" spans="1:11" ht="17.25" customHeight="1" thickBot="1">
      <c r="A28" s="289"/>
      <c r="B28" s="60"/>
      <c r="C28" s="60"/>
      <c r="D28" s="60"/>
      <c r="E28" s="60"/>
      <c r="F28" s="60"/>
      <c r="G28" s="60"/>
      <c r="H28" s="60"/>
      <c r="I28" s="61"/>
      <c r="J28" s="300"/>
      <c r="K28" s="302"/>
    </row>
    <row r="29" spans="1:11" ht="18.75" customHeight="1" thickBot="1">
      <c r="A29" s="303" t="s">
        <v>123</v>
      </c>
      <c r="B29" s="304"/>
      <c r="C29" s="304"/>
      <c r="D29" s="74">
        <f>IF(SUM(D5:D28)=0," ",SUM(D5:D28))</f>
        <v>1</v>
      </c>
      <c r="E29" s="74">
        <f t="shared" ref="E29:J29" si="0">IF(SUM(E5:E28)=0," ",SUM(E5:E28))</f>
        <v>1</v>
      </c>
      <c r="F29" s="74">
        <f t="shared" si="0"/>
        <v>1</v>
      </c>
      <c r="G29" s="74">
        <f t="shared" si="0"/>
        <v>1</v>
      </c>
      <c r="H29" s="74" t="str">
        <f t="shared" si="0"/>
        <v xml:space="preserve"> </v>
      </c>
      <c r="I29" s="75" t="str">
        <f t="shared" si="0"/>
        <v xml:space="preserve"> </v>
      </c>
      <c r="J29" s="186">
        <f t="shared" si="0"/>
        <v>4</v>
      </c>
      <c r="K29" s="76"/>
    </row>
    <row r="30" spans="1:11">
      <c r="A30" s="62" t="s">
        <v>15</v>
      </c>
      <c r="B30" s="62"/>
      <c r="C30" s="62"/>
      <c r="D30" s="62"/>
      <c r="E30" s="62"/>
      <c r="F30" s="62"/>
      <c r="G30" s="62"/>
      <c r="H30" s="62"/>
      <c r="I30" s="62"/>
      <c r="J30" s="62"/>
      <c r="K30" s="62"/>
    </row>
    <row r="31" spans="1:11">
      <c r="A31" s="62" t="s">
        <v>21</v>
      </c>
      <c r="B31" s="62"/>
      <c r="C31" s="62"/>
      <c r="D31" s="62"/>
      <c r="E31" s="62"/>
      <c r="F31" s="62"/>
      <c r="G31" s="62"/>
      <c r="H31" s="62"/>
      <c r="I31" s="62"/>
      <c r="J31" s="62"/>
      <c r="K31" s="62"/>
    </row>
  </sheetData>
  <sheetProtection insertColumns="0" insertRows="0"/>
  <mergeCells count="23">
    <mergeCell ref="A29:C29"/>
    <mergeCell ref="A21:A24"/>
    <mergeCell ref="J21:J24"/>
    <mergeCell ref="K21:K24"/>
    <mergeCell ref="A9:A12"/>
    <mergeCell ref="J9:J12"/>
    <mergeCell ref="K9:K12"/>
    <mergeCell ref="A25:A28"/>
    <mergeCell ref="J25:J28"/>
    <mergeCell ref="K25:K28"/>
    <mergeCell ref="A13:A16"/>
    <mergeCell ref="J13:J16"/>
    <mergeCell ref="K13:K16"/>
    <mergeCell ref="A17:A20"/>
    <mergeCell ref="J17:J20"/>
    <mergeCell ref="K17:K20"/>
    <mergeCell ref="J1:K1"/>
    <mergeCell ref="A2:K2"/>
    <mergeCell ref="A5:A8"/>
    <mergeCell ref="J5:J8"/>
    <mergeCell ref="K5:K8"/>
    <mergeCell ref="D3:E3"/>
    <mergeCell ref="G3:K3"/>
  </mergeCells>
  <phoneticPr fontId="2"/>
  <printOptions horizontalCentered="1" verticalCentered="1"/>
  <pageMargins left="0.59055118110236227" right="0.59055118110236227" top="0.78740157480314965" bottom="0.78740157480314965" header="0.51181102362204722" footer="0.51181102362204722"/>
  <pageSetup paperSize="9" orientation="landscape"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3300"/>
  </sheetPr>
  <dimension ref="A1:K31"/>
  <sheetViews>
    <sheetView view="pageBreakPreview" zoomScaleNormal="100" zoomScaleSheetLayoutView="100" workbookViewId="0">
      <selection activeCell="F14" sqref="F14"/>
    </sheetView>
  </sheetViews>
  <sheetFormatPr defaultRowHeight="13.5"/>
  <cols>
    <col min="1" max="1" width="29.5" customWidth="1"/>
    <col min="2" max="2" width="14.125" customWidth="1"/>
    <col min="3" max="3" width="26.125" customWidth="1"/>
    <col min="4" max="9" width="7.875" customWidth="1"/>
    <col min="10" max="10" width="9.875" customWidth="1"/>
    <col min="11" max="11" width="8" bestFit="1" customWidth="1"/>
  </cols>
  <sheetData>
    <row r="1" spans="1:11">
      <c r="A1" s="62"/>
      <c r="B1" s="62"/>
      <c r="C1" s="62"/>
      <c r="D1" s="62"/>
      <c r="E1" s="62"/>
      <c r="F1" s="62"/>
      <c r="G1" s="62"/>
      <c r="H1" s="62"/>
      <c r="I1" s="62"/>
      <c r="J1" s="306" t="s">
        <v>22</v>
      </c>
      <c r="K1" s="306"/>
    </row>
    <row r="2" spans="1:11" ht="18.75">
      <c r="A2" s="307" t="s">
        <v>10</v>
      </c>
      <c r="B2" s="307"/>
      <c r="C2" s="307"/>
      <c r="D2" s="307"/>
      <c r="E2" s="307"/>
      <c r="F2" s="307"/>
      <c r="G2" s="307"/>
      <c r="H2" s="307"/>
      <c r="I2" s="307"/>
      <c r="J2" s="307"/>
      <c r="K2" s="307"/>
    </row>
    <row r="3" spans="1:11" ht="20.25" customHeight="1" thickBot="1">
      <c r="A3" s="62" t="s">
        <v>119</v>
      </c>
      <c r="B3" s="62"/>
      <c r="C3" s="70" t="s">
        <v>0</v>
      </c>
      <c r="D3" s="308" t="str">
        <f>別紙１!B4</f>
        <v>11</v>
      </c>
      <c r="E3" s="308"/>
      <c r="F3" s="67" t="s">
        <v>1</v>
      </c>
      <c r="G3" s="308">
        <f>別紙１!F4</f>
        <v>0</v>
      </c>
      <c r="H3" s="308"/>
      <c r="I3" s="308"/>
      <c r="J3" s="308"/>
      <c r="K3" s="308"/>
    </row>
    <row r="4" spans="1:11">
      <c r="A4" s="65" t="s">
        <v>3</v>
      </c>
      <c r="B4" s="66" t="s">
        <v>0</v>
      </c>
      <c r="C4" s="66" t="s">
        <v>1</v>
      </c>
      <c r="D4" s="71" t="str">
        <f>別紙１!B60</f>
        <v>9月</v>
      </c>
      <c r="E4" s="71" t="str">
        <f>別紙１!C60</f>
        <v>10月</v>
      </c>
      <c r="F4" s="71" t="str">
        <f>別紙１!D60</f>
        <v>11月</v>
      </c>
      <c r="G4" s="71" t="str">
        <f>別紙１!E60</f>
        <v>12月</v>
      </c>
      <c r="H4" s="71" t="str">
        <f>別紙１!F60</f>
        <v>1月</v>
      </c>
      <c r="I4" s="71" t="str">
        <f>別紙１!G60</f>
        <v>2月</v>
      </c>
      <c r="J4" s="72" t="s">
        <v>18</v>
      </c>
      <c r="K4" s="73" t="s">
        <v>19</v>
      </c>
    </row>
    <row r="5" spans="1:11" ht="17.25" customHeight="1">
      <c r="A5" s="288" t="s">
        <v>192</v>
      </c>
      <c r="B5" s="54"/>
      <c r="C5" s="54" t="s">
        <v>193</v>
      </c>
      <c r="D5" s="54">
        <v>1</v>
      </c>
      <c r="E5" s="54">
        <v>1</v>
      </c>
      <c r="F5" s="54">
        <v>1</v>
      </c>
      <c r="G5" s="54">
        <v>1</v>
      </c>
      <c r="H5" s="54">
        <v>1</v>
      </c>
      <c r="I5" s="55">
        <v>1</v>
      </c>
      <c r="J5" s="299">
        <f>IF(SUM(D5:I8)=0," ",SUM(D5:I8))</f>
        <v>6</v>
      </c>
      <c r="K5" s="301" t="str">
        <f>IF(MAXA($J$5:$J$28)=J5,"○"," ")</f>
        <v>○</v>
      </c>
    </row>
    <row r="6" spans="1:11" ht="17.25" customHeight="1">
      <c r="A6" s="288"/>
      <c r="B6" s="56"/>
      <c r="C6" s="56"/>
      <c r="D6" s="56"/>
      <c r="E6" s="56"/>
      <c r="F6" s="56"/>
      <c r="G6" s="56"/>
      <c r="H6" s="56"/>
      <c r="I6" s="57"/>
      <c r="J6" s="300"/>
      <c r="K6" s="302"/>
    </row>
    <row r="7" spans="1:11" ht="17.25" customHeight="1">
      <c r="A7" s="288"/>
      <c r="B7" s="56"/>
      <c r="C7" s="56"/>
      <c r="D7" s="56"/>
      <c r="E7" s="56"/>
      <c r="F7" s="56"/>
      <c r="G7" s="56"/>
      <c r="H7" s="56"/>
      <c r="I7" s="57"/>
      <c r="J7" s="300"/>
      <c r="K7" s="302"/>
    </row>
    <row r="8" spans="1:11" ht="17.25" customHeight="1">
      <c r="A8" s="288"/>
      <c r="B8" s="58"/>
      <c r="C8" s="58"/>
      <c r="D8" s="58"/>
      <c r="E8" s="58"/>
      <c r="F8" s="58"/>
      <c r="G8" s="58"/>
      <c r="H8" s="58"/>
      <c r="I8" s="59"/>
      <c r="J8" s="305"/>
      <c r="K8" s="302"/>
    </row>
    <row r="9" spans="1:11" ht="17.25" customHeight="1">
      <c r="A9" s="288"/>
      <c r="B9" s="54"/>
      <c r="C9" s="54"/>
      <c r="D9" s="54"/>
      <c r="E9" s="54"/>
      <c r="F9" s="54"/>
      <c r="G9" s="54"/>
      <c r="H9" s="54"/>
      <c r="I9" s="55"/>
      <c r="J9" s="299" t="str">
        <f>IF(SUM(D9:I12)=0," ",SUM(D9:I12))</f>
        <v xml:space="preserve"> </v>
      </c>
      <c r="K9" s="301" t="str">
        <f>IF(MAXA($J$5:$J$28)=J9,"○"," ")</f>
        <v xml:space="preserve"> </v>
      </c>
    </row>
    <row r="10" spans="1:11" ht="17.25" customHeight="1">
      <c r="A10" s="288"/>
      <c r="B10" s="56"/>
      <c r="C10" s="56"/>
      <c r="D10" s="56"/>
      <c r="E10" s="56"/>
      <c r="F10" s="56"/>
      <c r="G10" s="56"/>
      <c r="H10" s="56"/>
      <c r="I10" s="57"/>
      <c r="J10" s="300"/>
      <c r="K10" s="302"/>
    </row>
    <row r="11" spans="1:11" ht="17.25" customHeight="1">
      <c r="A11" s="288"/>
      <c r="B11" s="56"/>
      <c r="C11" s="56"/>
      <c r="D11" s="56"/>
      <c r="E11" s="56"/>
      <c r="F11" s="56"/>
      <c r="G11" s="56"/>
      <c r="H11" s="56"/>
      <c r="I11" s="57"/>
      <c r="J11" s="300"/>
      <c r="K11" s="302"/>
    </row>
    <row r="12" spans="1:11" ht="17.25" customHeight="1">
      <c r="A12" s="288"/>
      <c r="B12" s="58"/>
      <c r="C12" s="58"/>
      <c r="D12" s="58"/>
      <c r="E12" s="58"/>
      <c r="F12" s="58"/>
      <c r="G12" s="58"/>
      <c r="H12" s="58"/>
      <c r="I12" s="59"/>
      <c r="J12" s="305"/>
      <c r="K12" s="302"/>
    </row>
    <row r="13" spans="1:11" ht="17.25" customHeight="1">
      <c r="A13" s="288"/>
      <c r="B13" s="54"/>
      <c r="C13" s="54"/>
      <c r="D13" s="54"/>
      <c r="E13" s="54"/>
      <c r="F13" s="54"/>
      <c r="G13" s="54"/>
      <c r="H13" s="54"/>
      <c r="I13" s="55"/>
      <c r="J13" s="299" t="str">
        <f>IF(SUM(D13:I16)=0," ",SUM(D13:I16))</f>
        <v xml:space="preserve"> </v>
      </c>
      <c r="K13" s="301" t="str">
        <f>IF(MAXA($J$5:$J$28)=J13,"○"," ")</f>
        <v xml:space="preserve"> </v>
      </c>
    </row>
    <row r="14" spans="1:11" ht="17.25" customHeight="1">
      <c r="A14" s="288"/>
      <c r="B14" s="56"/>
      <c r="C14" s="56"/>
      <c r="D14" s="56"/>
      <c r="E14" s="56"/>
      <c r="F14" s="56"/>
      <c r="G14" s="56"/>
      <c r="H14" s="56"/>
      <c r="I14" s="57"/>
      <c r="J14" s="300"/>
      <c r="K14" s="302"/>
    </row>
    <row r="15" spans="1:11" ht="17.25" customHeight="1">
      <c r="A15" s="288"/>
      <c r="B15" s="56"/>
      <c r="C15" s="56"/>
      <c r="D15" s="56"/>
      <c r="E15" s="56"/>
      <c r="F15" s="56"/>
      <c r="G15" s="56"/>
      <c r="H15" s="56"/>
      <c r="I15" s="57"/>
      <c r="J15" s="300"/>
      <c r="K15" s="302"/>
    </row>
    <row r="16" spans="1:11" ht="17.25" customHeight="1">
      <c r="A16" s="288"/>
      <c r="B16" s="58"/>
      <c r="C16" s="58"/>
      <c r="D16" s="58"/>
      <c r="E16" s="58"/>
      <c r="F16" s="58"/>
      <c r="G16" s="58"/>
      <c r="H16" s="58"/>
      <c r="I16" s="59"/>
      <c r="J16" s="300"/>
      <c r="K16" s="302"/>
    </row>
    <row r="17" spans="1:11" ht="17.25" customHeight="1">
      <c r="A17" s="288"/>
      <c r="B17" s="54"/>
      <c r="C17" s="54"/>
      <c r="D17" s="54"/>
      <c r="E17" s="54"/>
      <c r="F17" s="54"/>
      <c r="G17" s="54"/>
      <c r="H17" s="54"/>
      <c r="I17" s="55"/>
      <c r="J17" s="299" t="str">
        <f>IF(SUM(D17:I20)=0," ",SUM(D17:I20))</f>
        <v xml:space="preserve"> </v>
      </c>
      <c r="K17" s="301" t="str">
        <f>IF(MAXA($J$5:$J$28)=J17,"○"," ")</f>
        <v xml:space="preserve"> </v>
      </c>
    </row>
    <row r="18" spans="1:11" ht="17.25" customHeight="1">
      <c r="A18" s="288"/>
      <c r="B18" s="56"/>
      <c r="C18" s="56"/>
      <c r="D18" s="56"/>
      <c r="E18" s="56"/>
      <c r="F18" s="56"/>
      <c r="G18" s="56"/>
      <c r="H18" s="56"/>
      <c r="I18" s="57"/>
      <c r="J18" s="300"/>
      <c r="K18" s="302"/>
    </row>
    <row r="19" spans="1:11" ht="17.25" customHeight="1">
      <c r="A19" s="288"/>
      <c r="B19" s="56"/>
      <c r="C19" s="56"/>
      <c r="D19" s="56"/>
      <c r="E19" s="56"/>
      <c r="F19" s="56"/>
      <c r="G19" s="56"/>
      <c r="H19" s="56"/>
      <c r="I19" s="57"/>
      <c r="J19" s="300"/>
      <c r="K19" s="302"/>
    </row>
    <row r="20" spans="1:11" ht="17.25" customHeight="1">
      <c r="A20" s="288"/>
      <c r="B20" s="58"/>
      <c r="C20" s="58"/>
      <c r="D20" s="58"/>
      <c r="E20" s="58"/>
      <c r="F20" s="58"/>
      <c r="G20" s="58"/>
      <c r="H20" s="58"/>
      <c r="I20" s="59"/>
      <c r="J20" s="300"/>
      <c r="K20" s="302"/>
    </row>
    <row r="21" spans="1:11" ht="17.25" customHeight="1">
      <c r="A21" s="288"/>
      <c r="B21" s="54"/>
      <c r="C21" s="54"/>
      <c r="D21" s="54"/>
      <c r="E21" s="54"/>
      <c r="F21" s="54"/>
      <c r="G21" s="54"/>
      <c r="H21" s="54"/>
      <c r="I21" s="55"/>
      <c r="J21" s="299" t="str">
        <f>IF(SUM(D21:I24)=0," ",SUM(D21:I24))</f>
        <v xml:space="preserve"> </v>
      </c>
      <c r="K21" s="301" t="str">
        <f>IF(MAXA($J$5:$J$28)=J21,"○"," ")</f>
        <v xml:space="preserve"> </v>
      </c>
    </row>
    <row r="22" spans="1:11" ht="17.25" customHeight="1">
      <c r="A22" s="288"/>
      <c r="B22" s="56"/>
      <c r="C22" s="56"/>
      <c r="D22" s="56"/>
      <c r="E22" s="56"/>
      <c r="F22" s="56"/>
      <c r="G22" s="56"/>
      <c r="H22" s="56"/>
      <c r="I22" s="57"/>
      <c r="J22" s="300"/>
      <c r="K22" s="302"/>
    </row>
    <row r="23" spans="1:11" ht="17.25" customHeight="1">
      <c r="A23" s="288"/>
      <c r="B23" s="56"/>
      <c r="C23" s="56"/>
      <c r="D23" s="56"/>
      <c r="E23" s="56"/>
      <c r="F23" s="56"/>
      <c r="G23" s="56"/>
      <c r="H23" s="56"/>
      <c r="I23" s="57"/>
      <c r="J23" s="300"/>
      <c r="K23" s="302"/>
    </row>
    <row r="24" spans="1:11" ht="17.25" customHeight="1">
      <c r="A24" s="288"/>
      <c r="B24" s="58"/>
      <c r="C24" s="58"/>
      <c r="D24" s="58"/>
      <c r="E24" s="58"/>
      <c r="F24" s="58"/>
      <c r="G24" s="58"/>
      <c r="H24" s="58"/>
      <c r="I24" s="59"/>
      <c r="J24" s="300"/>
      <c r="K24" s="302"/>
    </row>
    <row r="25" spans="1:11" ht="17.25" customHeight="1">
      <c r="A25" s="288"/>
      <c r="B25" s="54"/>
      <c r="C25" s="54"/>
      <c r="D25" s="54"/>
      <c r="E25" s="54"/>
      <c r="F25" s="54"/>
      <c r="G25" s="54"/>
      <c r="H25" s="54"/>
      <c r="I25" s="55"/>
      <c r="J25" s="299" t="str">
        <f>IF(SUM(D25:I28)=0," ",SUM(D25:I28))</f>
        <v xml:space="preserve"> </v>
      </c>
      <c r="K25" s="301" t="str">
        <f>IF(MAXA($J$5:$J$28)=J25,"○"," ")</f>
        <v xml:space="preserve"> </v>
      </c>
    </row>
    <row r="26" spans="1:11" ht="17.25" customHeight="1">
      <c r="A26" s="288"/>
      <c r="B26" s="56"/>
      <c r="C26" s="56"/>
      <c r="D26" s="56"/>
      <c r="E26" s="56"/>
      <c r="F26" s="56"/>
      <c r="G26" s="56"/>
      <c r="H26" s="56"/>
      <c r="I26" s="57"/>
      <c r="J26" s="300"/>
      <c r="K26" s="302"/>
    </row>
    <row r="27" spans="1:11" ht="17.25" customHeight="1">
      <c r="A27" s="288"/>
      <c r="B27" s="56"/>
      <c r="C27" s="56"/>
      <c r="D27" s="56"/>
      <c r="E27" s="56"/>
      <c r="F27" s="56"/>
      <c r="G27" s="56"/>
      <c r="H27" s="56"/>
      <c r="I27" s="57"/>
      <c r="J27" s="300"/>
      <c r="K27" s="302"/>
    </row>
    <row r="28" spans="1:11" ht="17.25" customHeight="1" thickBot="1">
      <c r="A28" s="289"/>
      <c r="B28" s="60"/>
      <c r="C28" s="60"/>
      <c r="D28" s="60"/>
      <c r="E28" s="60"/>
      <c r="F28" s="60"/>
      <c r="G28" s="60"/>
      <c r="H28" s="60"/>
      <c r="I28" s="61"/>
      <c r="J28" s="300"/>
      <c r="K28" s="302"/>
    </row>
    <row r="29" spans="1:11" ht="18.75" customHeight="1" thickBot="1">
      <c r="A29" s="303" t="s">
        <v>122</v>
      </c>
      <c r="B29" s="304"/>
      <c r="C29" s="304"/>
      <c r="D29" s="74">
        <f>IF(SUM(D5:D28)=0," ",SUM(D5:D28))</f>
        <v>1</v>
      </c>
      <c r="E29" s="74">
        <f t="shared" ref="E29:J29" si="0">IF(SUM(E5:E28)=0," ",SUM(E5:E28))</f>
        <v>1</v>
      </c>
      <c r="F29" s="74">
        <f t="shared" si="0"/>
        <v>1</v>
      </c>
      <c r="G29" s="74">
        <f t="shared" si="0"/>
        <v>1</v>
      </c>
      <c r="H29" s="74">
        <f t="shared" si="0"/>
        <v>1</v>
      </c>
      <c r="I29" s="75">
        <f t="shared" si="0"/>
        <v>1</v>
      </c>
      <c r="J29" s="186">
        <f t="shared" si="0"/>
        <v>6</v>
      </c>
      <c r="K29" s="76"/>
    </row>
    <row r="30" spans="1:11">
      <c r="A30" s="62" t="s">
        <v>15</v>
      </c>
      <c r="B30" s="62"/>
      <c r="C30" s="62"/>
      <c r="D30" s="62"/>
      <c r="E30" s="62"/>
      <c r="F30" s="62"/>
      <c r="G30" s="62"/>
      <c r="H30" s="62"/>
      <c r="I30" s="62"/>
      <c r="J30" s="62"/>
      <c r="K30" s="62"/>
    </row>
    <row r="31" spans="1:11">
      <c r="A31" s="62" t="s">
        <v>21</v>
      </c>
      <c r="B31" s="62"/>
      <c r="C31" s="62"/>
      <c r="D31" s="62"/>
      <c r="E31" s="62"/>
      <c r="F31" s="62"/>
      <c r="G31" s="62"/>
      <c r="H31" s="62"/>
      <c r="I31" s="62"/>
      <c r="J31" s="62"/>
      <c r="K31" s="62"/>
    </row>
  </sheetData>
  <sheetProtection insertColumns="0" insertRows="0"/>
  <mergeCells count="23">
    <mergeCell ref="J1:K1"/>
    <mergeCell ref="A2:K2"/>
    <mergeCell ref="D3:E3"/>
    <mergeCell ref="G3:K3"/>
    <mergeCell ref="A5:A8"/>
    <mergeCell ref="J5:J8"/>
    <mergeCell ref="K5:K8"/>
    <mergeCell ref="A9:A12"/>
    <mergeCell ref="J9:J12"/>
    <mergeCell ref="K9:K12"/>
    <mergeCell ref="A13:A16"/>
    <mergeCell ref="J13:J16"/>
    <mergeCell ref="K13:K16"/>
    <mergeCell ref="A25:A28"/>
    <mergeCell ref="J25:J28"/>
    <mergeCell ref="K25:K28"/>
    <mergeCell ref="A29:C29"/>
    <mergeCell ref="A17:A20"/>
    <mergeCell ref="J17:J20"/>
    <mergeCell ref="K17:K20"/>
    <mergeCell ref="A21:A24"/>
    <mergeCell ref="J21:J24"/>
    <mergeCell ref="K21:K24"/>
  </mergeCells>
  <phoneticPr fontId="2"/>
  <printOptions horizontalCentered="1" verticalCentered="1"/>
  <pageMargins left="0.59055118110236227" right="0.59055118110236227" top="0.78740157480314965" bottom="0.78740157480314965" header="0.51181102362204722" footer="0.51181102362204722"/>
  <pageSetup paperSize="9" orientation="landscape" blackAndWhite="1"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98"/>
  <sheetViews>
    <sheetView view="pageBreakPreview" topLeftCell="A79" zoomScaleNormal="100" zoomScaleSheetLayoutView="100" workbookViewId="0">
      <selection activeCell="H81" sqref="H81"/>
    </sheetView>
  </sheetViews>
  <sheetFormatPr defaultRowHeight="13.5"/>
  <cols>
    <col min="1" max="1" width="14.375" style="62" customWidth="1"/>
    <col min="2" max="7" width="8.625" style="62" customWidth="1"/>
    <col min="8" max="8" width="11.125" style="62" customWidth="1"/>
    <col min="9" max="9" width="14.75" style="62" customWidth="1"/>
    <col min="10" max="11" width="11.125" style="62" customWidth="1"/>
    <col min="12" max="13" width="11.375" style="62" customWidth="1"/>
  </cols>
  <sheetData>
    <row r="1" spans="1:14">
      <c r="M1" s="79" t="s">
        <v>11</v>
      </c>
    </row>
    <row r="2" spans="1:14" ht="18.75">
      <c r="A2" s="88"/>
      <c r="B2" s="286" t="s">
        <v>98</v>
      </c>
      <c r="C2" s="286"/>
      <c r="D2" s="286"/>
      <c r="E2" s="286"/>
      <c r="F2" s="286"/>
      <c r="G2" s="286"/>
      <c r="H2" s="286"/>
      <c r="I2" s="89" t="str">
        <f>"令和"&amp;"○"&amp;"年度"</f>
        <v>令和○年度</v>
      </c>
      <c r="J2" s="282" t="s">
        <v>185</v>
      </c>
      <c r="K2" s="282"/>
      <c r="L2" s="88"/>
      <c r="M2" s="88"/>
      <c r="N2" s="11"/>
    </row>
    <row r="4" spans="1:14">
      <c r="A4" s="130" t="s">
        <v>0</v>
      </c>
      <c r="B4" s="131" t="s">
        <v>76</v>
      </c>
      <c r="C4" s="130"/>
      <c r="D4" s="132"/>
      <c r="E4" s="130" t="s">
        <v>1</v>
      </c>
      <c r="F4" s="133"/>
      <c r="G4" s="133" t="s">
        <v>90</v>
      </c>
      <c r="H4" s="133"/>
      <c r="I4" s="130" t="s">
        <v>8</v>
      </c>
      <c r="J4" s="170" t="s">
        <v>77</v>
      </c>
      <c r="K4" s="134" t="s">
        <v>9</v>
      </c>
      <c r="L4" s="389" t="s">
        <v>78</v>
      </c>
      <c r="M4" s="389"/>
    </row>
    <row r="6" spans="1:14" ht="14.25" thickBot="1">
      <c r="A6" s="62" t="s">
        <v>30</v>
      </c>
    </row>
    <row r="7" spans="1:14">
      <c r="A7" s="390" t="s">
        <v>2</v>
      </c>
      <c r="B7" s="391"/>
      <c r="C7" s="344" t="s">
        <v>3</v>
      </c>
      <c r="D7" s="344"/>
      <c r="E7" s="344" t="s">
        <v>4</v>
      </c>
      <c r="F7" s="344"/>
      <c r="G7" s="344" t="s">
        <v>5</v>
      </c>
      <c r="H7" s="344"/>
      <c r="I7" s="344"/>
      <c r="J7" s="135" t="s">
        <v>6</v>
      </c>
      <c r="K7" s="135" t="s">
        <v>28</v>
      </c>
      <c r="L7" s="135" t="s">
        <v>12</v>
      </c>
      <c r="M7" s="392" t="s">
        <v>27</v>
      </c>
    </row>
    <row r="8" spans="1:14">
      <c r="A8" s="354"/>
      <c r="B8" s="355"/>
      <c r="C8" s="357"/>
      <c r="D8" s="357"/>
      <c r="E8" s="357"/>
      <c r="F8" s="357"/>
      <c r="G8" s="357"/>
      <c r="H8" s="357"/>
      <c r="I8" s="357"/>
      <c r="J8" s="136" t="s">
        <v>13</v>
      </c>
      <c r="K8" s="136" t="s">
        <v>29</v>
      </c>
      <c r="L8" s="136" t="s">
        <v>14</v>
      </c>
      <c r="M8" s="359"/>
    </row>
    <row r="9" spans="1:14" ht="22.5" customHeight="1">
      <c r="A9" s="346" t="s">
        <v>79</v>
      </c>
      <c r="B9" s="347"/>
      <c r="C9" s="380" t="s">
        <v>83</v>
      </c>
      <c r="D9" s="380"/>
      <c r="E9" s="244" t="s">
        <v>88</v>
      </c>
      <c r="F9" s="244"/>
      <c r="G9" s="244" t="s">
        <v>84</v>
      </c>
      <c r="H9" s="244"/>
      <c r="I9" s="244"/>
      <c r="J9" s="137">
        <v>203</v>
      </c>
      <c r="K9" s="138">
        <f>IF(J9=" "," ",ROUNDDOWN(J9*0.8,0))</f>
        <v>162</v>
      </c>
      <c r="L9" s="138">
        <v>183</v>
      </c>
      <c r="M9" s="139" t="str">
        <f>IF(K9&lt;L9,"○"," ")</f>
        <v>○</v>
      </c>
      <c r="N9" s="7"/>
    </row>
    <row r="10" spans="1:14" ht="22.5" customHeight="1">
      <c r="A10" s="346" t="s">
        <v>80</v>
      </c>
      <c r="B10" s="347"/>
      <c r="C10" s="380" t="s">
        <v>86</v>
      </c>
      <c r="D10" s="380"/>
      <c r="E10" s="244" t="s">
        <v>87</v>
      </c>
      <c r="F10" s="244"/>
      <c r="G10" s="244" t="s">
        <v>89</v>
      </c>
      <c r="H10" s="244"/>
      <c r="I10" s="244"/>
      <c r="J10" s="137">
        <v>75</v>
      </c>
      <c r="K10" s="138">
        <f>IF(J10=" "," ",ROUNDDOWN(J10*0.8,0))</f>
        <v>60</v>
      </c>
      <c r="L10" s="138">
        <v>35</v>
      </c>
      <c r="M10" s="139" t="str">
        <f t="shared" ref="M10:M15" si="0">IF(K10&lt;L10,"○"," ")</f>
        <v xml:space="preserve"> </v>
      </c>
      <c r="N10" s="7"/>
    </row>
    <row r="11" spans="1:14" ht="22.5" customHeight="1">
      <c r="A11" s="346" t="s">
        <v>81</v>
      </c>
      <c r="B11" s="347"/>
      <c r="C11" s="384" t="s">
        <v>83</v>
      </c>
      <c r="D11" s="385"/>
      <c r="E11" s="386" t="s">
        <v>88</v>
      </c>
      <c r="F11" s="387"/>
      <c r="G11" s="386" t="s">
        <v>84</v>
      </c>
      <c r="H11" s="388"/>
      <c r="I11" s="387"/>
      <c r="J11" s="137">
        <v>12</v>
      </c>
      <c r="K11" s="138">
        <f>IF(J11=" "," ",ROUNDDOWN(J11*0.8,0))</f>
        <v>9</v>
      </c>
      <c r="L11" s="138">
        <v>8</v>
      </c>
      <c r="M11" s="139" t="str">
        <f t="shared" si="0"/>
        <v xml:space="preserve"> </v>
      </c>
      <c r="N11" s="7"/>
    </row>
    <row r="12" spans="1:14" ht="22.5" customHeight="1">
      <c r="A12" s="346" t="s">
        <v>82</v>
      </c>
      <c r="B12" s="347"/>
      <c r="C12" s="380" t="s">
        <v>85</v>
      </c>
      <c r="D12" s="380"/>
      <c r="E12" s="244" t="s">
        <v>88</v>
      </c>
      <c r="F12" s="244"/>
      <c r="G12" s="244" t="s">
        <v>84</v>
      </c>
      <c r="H12" s="244"/>
      <c r="I12" s="244"/>
      <c r="J12" s="137">
        <v>18</v>
      </c>
      <c r="K12" s="138">
        <f>IF(J12=" "," ",ROUNDDOWN(J12*0.8,0))</f>
        <v>14</v>
      </c>
      <c r="L12" s="138">
        <v>15</v>
      </c>
      <c r="M12" s="139" t="str">
        <f t="shared" si="0"/>
        <v>○</v>
      </c>
      <c r="N12" s="7"/>
    </row>
    <row r="13" spans="1:14" ht="22.5" customHeight="1">
      <c r="A13" s="346"/>
      <c r="B13" s="347"/>
      <c r="C13" s="380"/>
      <c r="D13" s="380"/>
      <c r="E13" s="244"/>
      <c r="F13" s="244"/>
      <c r="G13" s="244"/>
      <c r="H13" s="244"/>
      <c r="I13" s="244"/>
      <c r="J13" s="137"/>
      <c r="K13" s="138"/>
      <c r="L13" s="138"/>
      <c r="M13" s="139"/>
      <c r="N13" s="7"/>
    </row>
    <row r="14" spans="1:14" ht="22.5" customHeight="1">
      <c r="A14" s="346"/>
      <c r="B14" s="347"/>
      <c r="C14" s="380"/>
      <c r="D14" s="380"/>
      <c r="E14" s="244"/>
      <c r="F14" s="244"/>
      <c r="G14" s="244"/>
      <c r="H14" s="244"/>
      <c r="I14" s="244"/>
      <c r="J14" s="137"/>
      <c r="K14" s="63"/>
      <c r="L14" s="138"/>
      <c r="M14" s="139" t="str">
        <f t="shared" si="0"/>
        <v xml:space="preserve"> </v>
      </c>
      <c r="N14" s="7"/>
    </row>
    <row r="15" spans="1:14" ht="22.5" customHeight="1" thickBot="1">
      <c r="A15" s="381"/>
      <c r="B15" s="382"/>
      <c r="C15" s="383"/>
      <c r="D15" s="383"/>
      <c r="E15" s="230"/>
      <c r="F15" s="230"/>
      <c r="G15" s="230"/>
      <c r="H15" s="230"/>
      <c r="I15" s="230"/>
      <c r="J15" s="140"/>
      <c r="K15" s="64"/>
      <c r="L15" s="141"/>
      <c r="M15" s="142" t="str">
        <f t="shared" si="0"/>
        <v xml:space="preserve"> </v>
      </c>
      <c r="N15" s="7"/>
    </row>
    <row r="16" spans="1:14" ht="14.25" thickBot="1"/>
    <row r="17" spans="1:12" ht="14.25" thickBot="1">
      <c r="A17" s="62" t="s">
        <v>31</v>
      </c>
      <c r="G17" s="309" t="s">
        <v>101</v>
      </c>
      <c r="H17" s="310"/>
    </row>
    <row r="19" spans="1:12">
      <c r="G19" s="143" t="s">
        <v>41</v>
      </c>
      <c r="H19" s="144"/>
      <c r="I19" s="144"/>
      <c r="J19" s="144"/>
      <c r="K19" s="144"/>
      <c r="L19" s="145"/>
    </row>
    <row r="20" spans="1:12">
      <c r="G20" s="146" t="s">
        <v>103</v>
      </c>
      <c r="H20" s="147"/>
      <c r="I20" s="147"/>
      <c r="J20" s="147"/>
      <c r="K20" s="147"/>
      <c r="L20" s="148"/>
    </row>
    <row r="21" spans="1:12">
      <c r="G21" s="146" t="s">
        <v>42</v>
      </c>
      <c r="H21" s="147"/>
      <c r="I21" s="147"/>
      <c r="J21" s="147"/>
      <c r="K21" s="147"/>
      <c r="L21" s="148"/>
    </row>
    <row r="22" spans="1:12">
      <c r="G22" s="149" t="s">
        <v>102</v>
      </c>
      <c r="H22" s="130"/>
      <c r="I22" s="130"/>
      <c r="J22" s="130"/>
      <c r="K22" s="130"/>
      <c r="L22" s="150"/>
    </row>
    <row r="23" spans="1:12">
      <c r="H23" s="147"/>
      <c r="I23" s="147"/>
      <c r="J23" s="147"/>
      <c r="K23" s="147"/>
    </row>
    <row r="24" spans="1:12" ht="14.25" thickBot="1">
      <c r="A24" s="62" t="s">
        <v>40</v>
      </c>
    </row>
    <row r="25" spans="1:12" ht="14.25" thickBot="1">
      <c r="A25" s="62" t="s">
        <v>32</v>
      </c>
      <c r="G25" s="309" t="s">
        <v>100</v>
      </c>
      <c r="H25" s="310"/>
      <c r="I25" s="147"/>
    </row>
    <row r="27" spans="1:12" ht="17.25">
      <c r="E27" s="151"/>
      <c r="F27" s="151"/>
      <c r="G27" s="143" t="s">
        <v>104</v>
      </c>
      <c r="H27" s="144"/>
      <c r="I27" s="144"/>
      <c r="J27" s="144"/>
      <c r="K27" s="144"/>
      <c r="L27" s="145"/>
    </row>
    <row r="28" spans="1:12">
      <c r="G28" s="376" t="s">
        <v>105</v>
      </c>
      <c r="H28" s="331"/>
      <c r="I28" s="331"/>
      <c r="J28" s="331"/>
      <c r="K28" s="331"/>
      <c r="L28" s="377"/>
    </row>
    <row r="29" spans="1:12">
      <c r="G29" s="376"/>
      <c r="H29" s="331"/>
      <c r="I29" s="331"/>
      <c r="J29" s="331"/>
      <c r="K29" s="331"/>
      <c r="L29" s="377"/>
    </row>
    <row r="30" spans="1:12">
      <c r="G30" s="146" t="s">
        <v>106</v>
      </c>
      <c r="H30" s="147"/>
      <c r="I30" s="147"/>
      <c r="J30" s="147"/>
      <c r="K30" s="147"/>
      <c r="L30" s="148"/>
    </row>
    <row r="31" spans="1:12">
      <c r="G31" s="376" t="s">
        <v>107</v>
      </c>
      <c r="H31" s="331"/>
      <c r="I31" s="331"/>
      <c r="J31" s="331"/>
      <c r="K31" s="331"/>
      <c r="L31" s="377"/>
    </row>
    <row r="32" spans="1:12">
      <c r="G32" s="378"/>
      <c r="H32" s="340"/>
      <c r="I32" s="340"/>
      <c r="J32" s="340"/>
      <c r="K32" s="340"/>
      <c r="L32" s="379"/>
    </row>
    <row r="33" spans="1:13">
      <c r="A33" s="152" t="s">
        <v>95</v>
      </c>
      <c r="B33" s="153"/>
      <c r="C33" s="153"/>
      <c r="D33" s="153"/>
      <c r="E33" s="153"/>
      <c r="F33" s="153"/>
      <c r="G33" s="153"/>
      <c r="H33" s="153"/>
      <c r="I33" s="153"/>
      <c r="J33" s="153"/>
      <c r="K33" s="153"/>
      <c r="L33" s="154"/>
    </row>
    <row r="34" spans="1:13">
      <c r="A34" s="147"/>
      <c r="B34" s="147"/>
      <c r="C34" s="147"/>
      <c r="D34" s="147"/>
      <c r="E34" s="147"/>
      <c r="F34" s="147"/>
      <c r="G34" s="147"/>
      <c r="H34" s="147"/>
      <c r="I34" s="147"/>
      <c r="J34" s="147"/>
      <c r="K34" s="147"/>
      <c r="L34" s="147"/>
    </row>
    <row r="35" spans="1:13" ht="14.25" thickBot="1">
      <c r="A35" s="62" t="s">
        <v>33</v>
      </c>
    </row>
    <row r="36" spans="1:13" ht="17.25" customHeight="1">
      <c r="A36" s="65" t="s">
        <v>35</v>
      </c>
      <c r="B36" s="374" t="s">
        <v>36</v>
      </c>
      <c r="C36" s="374"/>
      <c r="D36" s="374"/>
      <c r="E36" s="374"/>
      <c r="F36" s="374"/>
      <c r="G36" s="374"/>
      <c r="H36" s="374"/>
      <c r="I36" s="374"/>
      <c r="J36" s="374"/>
      <c r="K36" s="374"/>
      <c r="L36" s="374"/>
      <c r="M36" s="375"/>
    </row>
    <row r="37" spans="1:13" ht="17.100000000000001" customHeight="1">
      <c r="A37" s="171" t="s">
        <v>60</v>
      </c>
      <c r="B37" s="323" t="s">
        <v>34</v>
      </c>
      <c r="C37" s="323"/>
      <c r="D37" s="323"/>
      <c r="E37" s="323"/>
      <c r="F37" s="323"/>
      <c r="G37" s="323"/>
      <c r="H37" s="323"/>
      <c r="I37" s="323"/>
      <c r="J37" s="323"/>
      <c r="K37" s="323"/>
      <c r="L37" s="323"/>
      <c r="M37" s="372"/>
    </row>
    <row r="38" spans="1:13" ht="17.100000000000001" customHeight="1">
      <c r="A38" s="171"/>
      <c r="B38" s="323" t="s">
        <v>37</v>
      </c>
      <c r="C38" s="323"/>
      <c r="D38" s="323"/>
      <c r="E38" s="323"/>
      <c r="F38" s="323"/>
      <c r="G38" s="323"/>
      <c r="H38" s="323"/>
      <c r="I38" s="323"/>
      <c r="J38" s="323"/>
      <c r="K38" s="323"/>
      <c r="L38" s="323"/>
      <c r="M38" s="372"/>
    </row>
    <row r="39" spans="1:13" ht="17.100000000000001" customHeight="1">
      <c r="A39" s="171"/>
      <c r="B39" s="323" t="s">
        <v>38</v>
      </c>
      <c r="C39" s="323"/>
      <c r="D39" s="323"/>
      <c r="E39" s="323"/>
      <c r="F39" s="323"/>
      <c r="G39" s="323"/>
      <c r="H39" s="323"/>
      <c r="I39" s="323"/>
      <c r="J39" s="323"/>
      <c r="K39" s="323"/>
      <c r="L39" s="323"/>
      <c r="M39" s="372"/>
    </row>
    <row r="40" spans="1:13" ht="17.100000000000001" customHeight="1">
      <c r="A40" s="171"/>
      <c r="B40" s="322" t="s">
        <v>39</v>
      </c>
      <c r="C40" s="323"/>
      <c r="D40" s="323"/>
      <c r="E40" s="323"/>
      <c r="F40" s="323"/>
      <c r="G40" s="323"/>
      <c r="H40" s="323"/>
      <c r="I40" s="323"/>
      <c r="J40" s="323"/>
      <c r="K40" s="323"/>
      <c r="L40" s="323"/>
      <c r="M40" s="372"/>
    </row>
    <row r="41" spans="1:13" ht="17.100000000000001" customHeight="1">
      <c r="A41" s="171"/>
      <c r="B41" s="322" t="s">
        <v>73</v>
      </c>
      <c r="C41" s="323"/>
      <c r="D41" s="323"/>
      <c r="E41" s="323"/>
      <c r="F41" s="323"/>
      <c r="G41" s="323"/>
      <c r="H41" s="323"/>
      <c r="I41" s="323"/>
      <c r="J41" s="323"/>
      <c r="K41" s="323"/>
      <c r="L41" s="323"/>
      <c r="M41" s="372"/>
    </row>
    <row r="42" spans="1:13" ht="17.100000000000001" customHeight="1" thickBot="1">
      <c r="A42" s="172"/>
      <c r="B42" s="325" t="s">
        <v>43</v>
      </c>
      <c r="C42" s="325"/>
      <c r="D42" s="325"/>
      <c r="E42" s="325"/>
      <c r="F42" s="325"/>
      <c r="G42" s="325"/>
      <c r="H42" s="325"/>
      <c r="I42" s="325"/>
      <c r="J42" s="325"/>
      <c r="K42" s="325"/>
      <c r="L42" s="325"/>
      <c r="M42" s="373"/>
    </row>
    <row r="43" spans="1:13" ht="15" customHeight="1"/>
    <row r="44" spans="1:13" ht="15" customHeight="1"/>
    <row r="45" spans="1:13" ht="15" customHeight="1">
      <c r="A45" s="173" t="s">
        <v>50</v>
      </c>
    </row>
    <row r="46" spans="1:13" ht="15" customHeight="1"/>
    <row r="47" spans="1:13">
      <c r="A47" s="62" t="s">
        <v>44</v>
      </c>
    </row>
    <row r="48" spans="1:13" ht="8.25" customHeight="1" thickBot="1"/>
    <row r="49" spans="1:13" ht="15.75" customHeight="1" thickBot="1">
      <c r="A49" s="360" t="s">
        <v>45</v>
      </c>
      <c r="B49" s="361"/>
      <c r="C49" s="361"/>
      <c r="D49" s="361"/>
      <c r="E49" s="361"/>
      <c r="F49" s="245" t="s">
        <v>109</v>
      </c>
      <c r="G49" s="257"/>
      <c r="H49" s="257"/>
      <c r="I49" s="257"/>
      <c r="J49" s="257"/>
      <c r="K49" s="257"/>
      <c r="L49" s="257"/>
      <c r="M49" s="246"/>
    </row>
    <row r="50" spans="1:13" ht="27" customHeight="1" thickBot="1">
      <c r="A50" s="362"/>
      <c r="B50" s="363"/>
      <c r="C50" s="363"/>
      <c r="D50" s="363"/>
      <c r="E50" s="363"/>
      <c r="F50" s="364" t="s">
        <v>48</v>
      </c>
      <c r="G50" s="155" t="s">
        <v>47</v>
      </c>
      <c r="H50" s="367" t="s">
        <v>64</v>
      </c>
      <c r="I50" s="367"/>
      <c r="J50" s="367" t="s">
        <v>65</v>
      </c>
      <c r="K50" s="367"/>
      <c r="L50" s="367" t="s">
        <v>62</v>
      </c>
      <c r="M50" s="358"/>
    </row>
    <row r="51" spans="1:13" ht="27" customHeight="1" thickBot="1">
      <c r="A51" s="311" t="s">
        <v>63</v>
      </c>
      <c r="B51" s="312"/>
      <c r="C51" s="312"/>
      <c r="D51" s="312"/>
      <c r="E51" s="313"/>
      <c r="F51" s="365"/>
      <c r="G51" s="156" t="s">
        <v>46</v>
      </c>
      <c r="H51" s="368">
        <v>106</v>
      </c>
      <c r="I51" s="368"/>
      <c r="J51" s="368">
        <v>75</v>
      </c>
      <c r="K51" s="368"/>
      <c r="L51" s="368">
        <v>29</v>
      </c>
      <c r="M51" s="369"/>
    </row>
    <row r="52" spans="1:13" ht="27" customHeight="1">
      <c r="A52" s="314"/>
      <c r="B52" s="315"/>
      <c r="C52" s="315"/>
      <c r="D52" s="315"/>
      <c r="E52" s="316"/>
      <c r="F52" s="365"/>
      <c r="G52" s="157" t="s">
        <v>47</v>
      </c>
      <c r="H52" s="370"/>
      <c r="I52" s="370"/>
      <c r="J52" s="370"/>
      <c r="K52" s="370"/>
      <c r="L52" s="370"/>
      <c r="M52" s="371"/>
    </row>
    <row r="53" spans="1:13" ht="29.25" customHeight="1" thickBot="1">
      <c r="A53" s="317"/>
      <c r="B53" s="318"/>
      <c r="C53" s="318"/>
      <c r="D53" s="318"/>
      <c r="E53" s="319"/>
      <c r="F53" s="366"/>
      <c r="G53" s="156" t="s">
        <v>46</v>
      </c>
      <c r="H53" s="230"/>
      <c r="I53" s="230"/>
      <c r="J53" s="230"/>
      <c r="K53" s="230"/>
      <c r="L53" s="230"/>
      <c r="M53" s="240"/>
    </row>
    <row r="54" spans="1:13" ht="18" customHeight="1" thickBot="1">
      <c r="A54" s="158"/>
      <c r="B54" s="80"/>
      <c r="C54" s="80"/>
      <c r="D54" s="80"/>
      <c r="E54" s="80"/>
      <c r="F54" s="80"/>
      <c r="G54" s="80"/>
      <c r="H54" s="159"/>
      <c r="I54" s="159"/>
      <c r="J54" s="159"/>
      <c r="K54" s="159"/>
      <c r="L54" s="159"/>
      <c r="M54" s="159"/>
    </row>
    <row r="55" spans="1:13" ht="14.25" thickBot="1">
      <c r="A55" s="62" t="s">
        <v>49</v>
      </c>
      <c r="G55" s="309" t="s">
        <v>99</v>
      </c>
      <c r="H55" s="310"/>
    </row>
    <row r="57" spans="1:13" s="1" customFormat="1" ht="17.25">
      <c r="A57" s="160"/>
      <c r="B57" s="160"/>
      <c r="C57" s="160"/>
      <c r="D57" s="160"/>
      <c r="E57" s="160"/>
      <c r="F57" s="160"/>
      <c r="G57" s="151"/>
      <c r="H57" s="151"/>
      <c r="I57" s="151"/>
      <c r="J57" s="160"/>
      <c r="K57" s="160"/>
      <c r="L57" s="160"/>
      <c r="M57" s="160"/>
    </row>
    <row r="58" spans="1:13" s="1" customFormat="1" ht="17.25">
      <c r="A58" s="160"/>
      <c r="B58" s="160"/>
      <c r="C58" s="160"/>
      <c r="D58" s="160"/>
      <c r="E58" s="160"/>
      <c r="F58" s="160"/>
      <c r="G58" s="151"/>
      <c r="H58" s="151"/>
      <c r="I58" s="151"/>
      <c r="J58" s="160"/>
      <c r="K58" s="160"/>
      <c r="L58" s="160"/>
      <c r="M58" s="160"/>
    </row>
    <row r="59" spans="1:13" s="1" customFormat="1" ht="17.25">
      <c r="A59" s="62" t="s">
        <v>51</v>
      </c>
      <c r="B59" s="160"/>
      <c r="C59" s="160"/>
      <c r="D59" s="160"/>
      <c r="E59" s="160"/>
      <c r="F59" s="160"/>
      <c r="G59" s="151"/>
      <c r="H59" s="151"/>
      <c r="I59" s="151"/>
      <c r="J59" s="160"/>
      <c r="K59" s="160"/>
      <c r="L59" s="160"/>
      <c r="M59" s="160"/>
    </row>
    <row r="60" spans="1:13" s="1" customFormat="1" ht="7.5" customHeight="1" thickBot="1">
      <c r="A60" s="62"/>
      <c r="B60" s="160"/>
      <c r="C60" s="160"/>
      <c r="D60" s="160"/>
      <c r="E60" s="160"/>
      <c r="F60" s="160"/>
      <c r="G60" s="151"/>
      <c r="H60" s="151"/>
      <c r="I60" s="151"/>
      <c r="J60" s="160"/>
      <c r="K60" s="160"/>
      <c r="L60" s="160"/>
      <c r="M60" s="160"/>
    </row>
    <row r="61" spans="1:13" ht="18.75" customHeight="1">
      <c r="A61" s="350" t="s">
        <v>55</v>
      </c>
      <c r="B61" s="161" t="s">
        <v>110</v>
      </c>
      <c r="C61" s="71" t="s">
        <v>111</v>
      </c>
      <c r="D61" s="71" t="s">
        <v>112</v>
      </c>
      <c r="E61" s="71" t="s">
        <v>113</v>
      </c>
      <c r="F61" s="71" t="s">
        <v>114</v>
      </c>
      <c r="G61" s="71" t="s">
        <v>115</v>
      </c>
      <c r="H61" s="66" t="s">
        <v>16</v>
      </c>
      <c r="I61" s="162" t="s">
        <v>20</v>
      </c>
      <c r="J61" s="163" t="s">
        <v>52</v>
      </c>
    </row>
    <row r="62" spans="1:13" ht="30" customHeight="1" thickBot="1">
      <c r="A62" s="351"/>
      <c r="B62" s="49">
        <v>39</v>
      </c>
      <c r="C62" s="50">
        <v>38</v>
      </c>
      <c r="D62" s="50">
        <v>38</v>
      </c>
      <c r="E62" s="50">
        <v>38</v>
      </c>
      <c r="F62" s="50">
        <v>37</v>
      </c>
      <c r="G62" s="50">
        <v>38</v>
      </c>
      <c r="H62" s="50">
        <f>IF(SUM(B62:G62)=0," ",SUM(B62:G62))</f>
        <v>228</v>
      </c>
      <c r="I62" s="51">
        <f>IF(H62=" "," ",H62/6)</f>
        <v>38</v>
      </c>
      <c r="J62" s="164" t="str">
        <f>IF(I62&lt;20,"○","")</f>
        <v/>
      </c>
    </row>
    <row r="63" spans="1:13" s="1" customFormat="1" ht="17.25">
      <c r="A63" s="62"/>
      <c r="B63" s="160"/>
      <c r="C63" s="160"/>
      <c r="D63" s="160"/>
      <c r="E63" s="160"/>
      <c r="F63" s="160"/>
      <c r="G63" s="151"/>
      <c r="H63" s="151"/>
      <c r="I63" s="151"/>
      <c r="J63" s="160"/>
      <c r="K63" s="160"/>
      <c r="L63" s="160"/>
      <c r="M63" s="160"/>
    </row>
    <row r="64" spans="1:13" s="1" customFormat="1" ht="17.25">
      <c r="A64" s="62" t="s">
        <v>56</v>
      </c>
      <c r="B64" s="160"/>
      <c r="C64" s="160"/>
      <c r="D64" s="160"/>
      <c r="E64" s="160"/>
      <c r="F64" s="160"/>
      <c r="G64" s="151"/>
      <c r="H64" s="151"/>
      <c r="I64" s="151"/>
      <c r="J64" s="160"/>
      <c r="K64" s="160"/>
      <c r="L64" s="160"/>
      <c r="M64" s="160"/>
    </row>
    <row r="65" spans="1:13" s="1" customFormat="1" ht="8.25" customHeight="1" thickBot="1">
      <c r="A65" s="62"/>
      <c r="B65" s="160"/>
      <c r="C65" s="160"/>
      <c r="D65" s="160"/>
      <c r="E65" s="160"/>
      <c r="F65" s="160"/>
      <c r="G65" s="151"/>
      <c r="H65" s="151"/>
      <c r="I65" s="151"/>
      <c r="J65" s="160"/>
      <c r="K65" s="160"/>
      <c r="L65" s="160"/>
      <c r="M65" s="160"/>
    </row>
    <row r="66" spans="1:13" s="1" customFormat="1" ht="33.75">
      <c r="A66" s="165" t="s">
        <v>54</v>
      </c>
      <c r="B66" s="161" t="s">
        <v>110</v>
      </c>
      <c r="C66" s="71" t="s">
        <v>111</v>
      </c>
      <c r="D66" s="71" t="s">
        <v>112</v>
      </c>
      <c r="E66" s="71" t="s">
        <v>113</v>
      </c>
      <c r="F66" s="71" t="s">
        <v>114</v>
      </c>
      <c r="G66" s="71" t="s">
        <v>115</v>
      </c>
      <c r="H66" s="66" t="s">
        <v>16</v>
      </c>
      <c r="I66" s="162" t="s">
        <v>20</v>
      </c>
      <c r="J66" s="163" t="s">
        <v>53</v>
      </c>
      <c r="K66" s="160"/>
      <c r="L66" s="160"/>
      <c r="M66" s="160"/>
    </row>
    <row r="67" spans="1:13" s="1" customFormat="1" ht="47.1" customHeight="1" thickBot="1">
      <c r="A67" s="174" t="s">
        <v>79</v>
      </c>
      <c r="B67" s="49">
        <v>35</v>
      </c>
      <c r="C67" s="50">
        <v>35</v>
      </c>
      <c r="D67" s="50">
        <v>34</v>
      </c>
      <c r="E67" s="50">
        <v>33</v>
      </c>
      <c r="F67" s="50">
        <v>33</v>
      </c>
      <c r="G67" s="50">
        <v>33</v>
      </c>
      <c r="H67" s="50">
        <f>IF(SUM(B67:G67)=0," ",SUM(B67:G67))</f>
        <v>203</v>
      </c>
      <c r="I67" s="51">
        <f>IF(H67=" "," ",H67/6)</f>
        <v>33.833333333333336</v>
      </c>
      <c r="J67" s="164" t="str">
        <f>IF(I67&lt;10,"○","")</f>
        <v/>
      </c>
      <c r="K67" s="160"/>
      <c r="L67" s="160"/>
      <c r="M67" s="160"/>
    </row>
    <row r="68" spans="1:13" s="1" customFormat="1" ht="33.75">
      <c r="A68" s="166" t="s">
        <v>54</v>
      </c>
      <c r="B68" s="161" t="s">
        <v>110</v>
      </c>
      <c r="C68" s="71" t="s">
        <v>111</v>
      </c>
      <c r="D68" s="71" t="s">
        <v>112</v>
      </c>
      <c r="E68" s="71" t="s">
        <v>113</v>
      </c>
      <c r="F68" s="71" t="s">
        <v>114</v>
      </c>
      <c r="G68" s="71" t="s">
        <v>115</v>
      </c>
      <c r="H68" s="66" t="s">
        <v>16</v>
      </c>
      <c r="I68" s="162" t="s">
        <v>20</v>
      </c>
      <c r="J68" s="163" t="s">
        <v>53</v>
      </c>
      <c r="K68" s="160"/>
      <c r="L68" s="160"/>
      <c r="M68" s="160"/>
    </row>
    <row r="69" spans="1:13" s="1" customFormat="1" ht="47.1" customHeight="1" thickBot="1">
      <c r="A69" s="174" t="s">
        <v>82</v>
      </c>
      <c r="B69" s="49">
        <v>1</v>
      </c>
      <c r="C69" s="50">
        <v>8</v>
      </c>
      <c r="D69" s="50">
        <v>1</v>
      </c>
      <c r="E69" s="50">
        <v>3</v>
      </c>
      <c r="F69" s="50">
        <v>4</v>
      </c>
      <c r="G69" s="50">
        <v>1</v>
      </c>
      <c r="H69" s="50">
        <f>IF(SUM(B69:G69)=0," ",SUM(B69:G69))</f>
        <v>18</v>
      </c>
      <c r="I69" s="51">
        <f>IF(H69=" "," ",H69/6)</f>
        <v>3</v>
      </c>
      <c r="J69" s="164" t="str">
        <f>IF(I69&lt;10,"○","")</f>
        <v>○</v>
      </c>
      <c r="K69" s="160"/>
      <c r="L69" s="160"/>
      <c r="M69" s="160"/>
    </row>
    <row r="70" spans="1:13" s="1" customFormat="1" ht="17.25" customHeight="1">
      <c r="A70" s="147"/>
      <c r="B70" s="159"/>
      <c r="C70" s="159"/>
      <c r="D70" s="159"/>
      <c r="E70" s="159"/>
      <c r="F70" s="159"/>
      <c r="G70" s="159"/>
      <c r="H70" s="159"/>
      <c r="I70" s="159"/>
      <c r="J70" s="67"/>
      <c r="K70" s="160"/>
      <c r="L70" s="160"/>
      <c r="M70" s="160"/>
    </row>
    <row r="71" spans="1:13" s="1" customFormat="1" ht="17.25" customHeight="1">
      <c r="A71" s="62" t="s">
        <v>71</v>
      </c>
      <c r="B71" s="159"/>
      <c r="C71" s="159"/>
      <c r="D71" s="159"/>
      <c r="E71" s="159"/>
      <c r="F71" s="159"/>
      <c r="G71" s="159"/>
      <c r="H71" s="159"/>
      <c r="I71" s="159"/>
      <c r="J71" s="67"/>
      <c r="K71" s="160"/>
      <c r="L71" s="160"/>
      <c r="M71" s="160"/>
    </row>
    <row r="72" spans="1:13" s="1" customFormat="1" ht="8.25" customHeight="1" thickBot="1">
      <c r="A72" s="62"/>
      <c r="B72" s="159"/>
      <c r="C72" s="159"/>
      <c r="D72" s="159"/>
      <c r="E72" s="159"/>
      <c r="F72" s="159"/>
      <c r="G72" s="159"/>
      <c r="H72" s="159"/>
      <c r="I72" s="159"/>
      <c r="J72" s="67"/>
      <c r="K72" s="160"/>
      <c r="L72" s="160"/>
      <c r="M72" s="160"/>
    </row>
    <row r="73" spans="1:13" s="1" customFormat="1" ht="17.25" customHeight="1">
      <c r="A73" s="336" t="s">
        <v>72</v>
      </c>
      <c r="B73" s="337"/>
      <c r="C73" s="337"/>
      <c r="D73" s="337"/>
      <c r="E73" s="337"/>
      <c r="F73" s="337"/>
      <c r="G73" s="337"/>
      <c r="H73" s="337"/>
      <c r="I73" s="337"/>
      <c r="J73" s="337"/>
      <c r="K73" s="337"/>
      <c r="L73" s="337"/>
      <c r="M73" s="338"/>
    </row>
    <row r="74" spans="1:13" s="1" customFormat="1" ht="17.25" customHeight="1">
      <c r="A74" s="352" t="s">
        <v>2</v>
      </c>
      <c r="B74" s="353"/>
      <c r="C74" s="356" t="s">
        <v>3</v>
      </c>
      <c r="D74" s="356"/>
      <c r="E74" s="356" t="s">
        <v>4</v>
      </c>
      <c r="F74" s="356"/>
      <c r="G74" s="356" t="s">
        <v>5</v>
      </c>
      <c r="H74" s="356"/>
      <c r="I74" s="356"/>
      <c r="J74" s="167" t="s">
        <v>6</v>
      </c>
      <c r="K74" s="167" t="s">
        <v>28</v>
      </c>
      <c r="L74" s="168" t="s">
        <v>12</v>
      </c>
      <c r="M74" s="358" t="s">
        <v>27</v>
      </c>
    </row>
    <row r="75" spans="1:13" s="1" customFormat="1" ht="17.25" customHeight="1">
      <c r="A75" s="354"/>
      <c r="B75" s="355"/>
      <c r="C75" s="357"/>
      <c r="D75" s="357"/>
      <c r="E75" s="357"/>
      <c r="F75" s="357"/>
      <c r="G75" s="357"/>
      <c r="H75" s="357"/>
      <c r="I75" s="357"/>
      <c r="J75" s="136" t="s">
        <v>13</v>
      </c>
      <c r="K75" s="136" t="s">
        <v>29</v>
      </c>
      <c r="L75" s="136" t="s">
        <v>14</v>
      </c>
      <c r="M75" s="359"/>
    </row>
    <row r="76" spans="1:13" s="1" customFormat="1" ht="22.5" customHeight="1">
      <c r="A76" s="346" t="s">
        <v>7</v>
      </c>
      <c r="B76" s="347"/>
      <c r="C76" s="244" t="s">
        <v>83</v>
      </c>
      <c r="D76" s="244"/>
      <c r="E76" s="244" t="s">
        <v>88</v>
      </c>
      <c r="F76" s="244"/>
      <c r="G76" s="244" t="s">
        <v>84</v>
      </c>
      <c r="H76" s="244"/>
      <c r="I76" s="244"/>
      <c r="J76" s="53">
        <v>77</v>
      </c>
      <c r="K76" s="175">
        <f>IF(J76=" "," ",ROUNDDOWN(J76*0.8,0))</f>
        <v>61</v>
      </c>
      <c r="L76" s="175">
        <v>57</v>
      </c>
      <c r="M76" s="176" t="str">
        <f>IF(K76&lt;L76,"○","- ")</f>
        <v xml:space="preserve">- </v>
      </c>
    </row>
    <row r="77" spans="1:13" s="1" customFormat="1" ht="22.5" customHeight="1">
      <c r="A77" s="348"/>
      <c r="B77" s="349"/>
      <c r="C77" s="244"/>
      <c r="D77" s="244"/>
      <c r="E77" s="244"/>
      <c r="F77" s="244"/>
      <c r="G77" s="244"/>
      <c r="H77" s="244"/>
      <c r="I77" s="244"/>
      <c r="J77" s="53"/>
      <c r="K77" s="177"/>
      <c r="L77" s="175"/>
      <c r="M77" s="178"/>
    </row>
    <row r="78" spans="1:13" s="1" customFormat="1" ht="22.5" customHeight="1" thickBot="1">
      <c r="A78" s="342"/>
      <c r="B78" s="343"/>
      <c r="C78" s="230"/>
      <c r="D78" s="230"/>
      <c r="E78" s="230"/>
      <c r="F78" s="230"/>
      <c r="G78" s="230"/>
      <c r="H78" s="230"/>
      <c r="I78" s="230"/>
      <c r="J78" s="50"/>
      <c r="K78" s="179"/>
      <c r="L78" s="180"/>
      <c r="M78" s="181"/>
    </row>
    <row r="79" spans="1:13" s="1" customFormat="1" ht="22.5" customHeight="1">
      <c r="A79" s="169" t="s">
        <v>68</v>
      </c>
      <c r="B79" s="67"/>
      <c r="C79" s="80"/>
      <c r="D79" s="80"/>
      <c r="E79" s="80"/>
      <c r="F79" s="80"/>
      <c r="G79" s="80"/>
      <c r="H79" s="80"/>
      <c r="I79" s="80"/>
      <c r="J79" s="159"/>
      <c r="K79" s="68"/>
      <c r="L79" s="147"/>
      <c r="M79" s="147"/>
    </row>
    <row r="80" spans="1:13" s="1" customFormat="1" ht="22.5" customHeight="1">
      <c r="A80" s="147" t="s">
        <v>67</v>
      </c>
      <c r="B80" s="147"/>
      <c r="C80" s="147"/>
      <c r="D80" s="147"/>
      <c r="E80" s="147"/>
      <c r="F80" s="147"/>
      <c r="G80" s="147"/>
      <c r="H80" s="147"/>
      <c r="I80" s="80"/>
      <c r="J80" s="159"/>
      <c r="K80" s="68"/>
      <c r="L80" s="147"/>
      <c r="M80" s="147"/>
    </row>
    <row r="81" spans="1:13" s="1" customFormat="1" ht="17.25" customHeight="1">
      <c r="A81" s="147"/>
      <c r="B81" s="159"/>
      <c r="C81" s="159"/>
      <c r="D81" s="159"/>
      <c r="E81" s="159"/>
      <c r="F81" s="159"/>
      <c r="G81" s="159"/>
      <c r="H81" s="159"/>
      <c r="I81" s="159"/>
      <c r="J81" s="67"/>
      <c r="K81" s="160"/>
      <c r="L81" s="160"/>
      <c r="M81" s="160"/>
    </row>
    <row r="82" spans="1:13" s="1" customFormat="1" ht="17.25" customHeight="1">
      <c r="A82" s="147"/>
      <c r="B82" s="159"/>
      <c r="C82" s="159"/>
      <c r="D82" s="159"/>
      <c r="E82" s="159"/>
      <c r="F82" s="159"/>
      <c r="G82" s="159"/>
      <c r="H82" s="159"/>
      <c r="I82" s="159"/>
      <c r="J82" s="67"/>
      <c r="K82" s="160"/>
      <c r="L82" s="160"/>
      <c r="M82" s="160"/>
    </row>
    <row r="83" spans="1:13">
      <c r="A83" s="62" t="s">
        <v>57</v>
      </c>
    </row>
    <row r="84" spans="1:13" ht="8.25" customHeight="1" thickBot="1"/>
    <row r="85" spans="1:13" ht="21" customHeight="1">
      <c r="A85" s="65" t="s">
        <v>35</v>
      </c>
      <c r="B85" s="344"/>
      <c r="C85" s="344"/>
      <c r="D85" s="344"/>
      <c r="E85" s="344"/>
      <c r="F85" s="344"/>
      <c r="G85" s="344"/>
      <c r="H85" s="344"/>
      <c r="I85" s="345"/>
      <c r="J85" s="336" t="s">
        <v>58</v>
      </c>
      <c r="K85" s="337"/>
      <c r="L85" s="338"/>
    </row>
    <row r="86" spans="1:13" ht="13.5" customHeight="1">
      <c r="A86" s="320"/>
      <c r="B86" s="323" t="s">
        <v>59</v>
      </c>
      <c r="C86" s="323"/>
      <c r="D86" s="323"/>
      <c r="E86" s="323"/>
      <c r="F86" s="323"/>
      <c r="G86" s="323"/>
      <c r="H86" s="323"/>
      <c r="I86" s="324"/>
      <c r="J86" s="327" t="s">
        <v>97</v>
      </c>
      <c r="K86" s="328"/>
      <c r="L86" s="329"/>
    </row>
    <row r="87" spans="1:13" s="1" customFormat="1" ht="17.25">
      <c r="A87" s="320"/>
      <c r="B87" s="323"/>
      <c r="C87" s="323"/>
      <c r="D87" s="323"/>
      <c r="E87" s="323"/>
      <c r="F87" s="323"/>
      <c r="G87" s="323"/>
      <c r="H87" s="323"/>
      <c r="I87" s="324"/>
      <c r="J87" s="330"/>
      <c r="K87" s="331"/>
      <c r="L87" s="332"/>
      <c r="M87" s="160"/>
    </row>
    <row r="88" spans="1:13">
      <c r="A88" s="320"/>
      <c r="B88" s="323"/>
      <c r="C88" s="323"/>
      <c r="D88" s="323"/>
      <c r="E88" s="323"/>
      <c r="F88" s="323"/>
      <c r="G88" s="323"/>
      <c r="H88" s="323"/>
      <c r="I88" s="324"/>
      <c r="J88" s="339"/>
      <c r="K88" s="340"/>
      <c r="L88" s="341"/>
    </row>
    <row r="89" spans="1:13" ht="13.5" customHeight="1">
      <c r="A89" s="320"/>
      <c r="B89" s="323" t="s">
        <v>61</v>
      </c>
      <c r="C89" s="323"/>
      <c r="D89" s="323"/>
      <c r="E89" s="323"/>
      <c r="F89" s="323"/>
      <c r="G89" s="323"/>
      <c r="H89" s="323"/>
      <c r="I89" s="324"/>
      <c r="J89" s="327" t="s">
        <v>97</v>
      </c>
      <c r="K89" s="328"/>
      <c r="L89" s="329"/>
    </row>
    <row r="90" spans="1:13">
      <c r="A90" s="320"/>
      <c r="B90" s="323"/>
      <c r="C90" s="323"/>
      <c r="D90" s="323"/>
      <c r="E90" s="323"/>
      <c r="F90" s="323"/>
      <c r="G90" s="323"/>
      <c r="H90" s="323"/>
      <c r="I90" s="324"/>
      <c r="J90" s="330"/>
      <c r="K90" s="331"/>
      <c r="L90" s="332"/>
    </row>
    <row r="91" spans="1:13">
      <c r="A91" s="320"/>
      <c r="B91" s="323"/>
      <c r="C91" s="323"/>
      <c r="D91" s="323"/>
      <c r="E91" s="323"/>
      <c r="F91" s="323"/>
      <c r="G91" s="323"/>
      <c r="H91" s="323"/>
      <c r="I91" s="324"/>
      <c r="J91" s="339"/>
      <c r="K91" s="340"/>
      <c r="L91" s="341"/>
    </row>
    <row r="92" spans="1:13" ht="13.5" customHeight="1">
      <c r="A92" s="320" t="s">
        <v>60</v>
      </c>
      <c r="B92" s="322" t="s">
        <v>74</v>
      </c>
      <c r="C92" s="323"/>
      <c r="D92" s="323"/>
      <c r="E92" s="323"/>
      <c r="F92" s="323"/>
      <c r="G92" s="323"/>
      <c r="H92" s="323"/>
      <c r="I92" s="324"/>
      <c r="J92" s="327" t="s">
        <v>96</v>
      </c>
      <c r="K92" s="328"/>
      <c r="L92" s="329"/>
    </row>
    <row r="93" spans="1:13">
      <c r="A93" s="320"/>
      <c r="B93" s="323"/>
      <c r="C93" s="323"/>
      <c r="D93" s="323"/>
      <c r="E93" s="323"/>
      <c r="F93" s="323"/>
      <c r="G93" s="323"/>
      <c r="H93" s="323"/>
      <c r="I93" s="324"/>
      <c r="J93" s="330"/>
      <c r="K93" s="331"/>
      <c r="L93" s="332"/>
    </row>
    <row r="94" spans="1:13" ht="14.25" thickBot="1">
      <c r="A94" s="321"/>
      <c r="B94" s="325"/>
      <c r="C94" s="325"/>
      <c r="D94" s="325"/>
      <c r="E94" s="325"/>
      <c r="F94" s="325"/>
      <c r="G94" s="325"/>
      <c r="H94" s="325"/>
      <c r="I94" s="326"/>
      <c r="J94" s="333"/>
      <c r="K94" s="334"/>
      <c r="L94" s="335"/>
    </row>
    <row r="98" spans="1:1">
      <c r="A98" s="62" t="s">
        <v>69</v>
      </c>
    </row>
  </sheetData>
  <mergeCells count="94">
    <mergeCell ref="L4:M4"/>
    <mergeCell ref="B2:H2"/>
    <mergeCell ref="J2:K2"/>
    <mergeCell ref="A9:B9"/>
    <mergeCell ref="C9:D9"/>
    <mergeCell ref="E9:F9"/>
    <mergeCell ref="G9:I9"/>
    <mergeCell ref="A7:B8"/>
    <mergeCell ref="C7:D8"/>
    <mergeCell ref="E7:F8"/>
    <mergeCell ref="G7:I8"/>
    <mergeCell ref="M7:M8"/>
    <mergeCell ref="A10:B10"/>
    <mergeCell ref="C10:D10"/>
    <mergeCell ref="E10:F10"/>
    <mergeCell ref="G10:I10"/>
    <mergeCell ref="A11:B11"/>
    <mergeCell ref="C11:D11"/>
    <mergeCell ref="E11:F11"/>
    <mergeCell ref="G11:I11"/>
    <mergeCell ref="A12:B12"/>
    <mergeCell ref="C12:D12"/>
    <mergeCell ref="E12:F12"/>
    <mergeCell ref="G12:I12"/>
    <mergeCell ref="A13:B13"/>
    <mergeCell ref="C13:D13"/>
    <mergeCell ref="E13:F13"/>
    <mergeCell ref="G13:I13"/>
    <mergeCell ref="A14:B14"/>
    <mergeCell ref="C14:D14"/>
    <mergeCell ref="E14:F14"/>
    <mergeCell ref="G14:I14"/>
    <mergeCell ref="A15:B15"/>
    <mergeCell ref="C15:D15"/>
    <mergeCell ref="E15:F15"/>
    <mergeCell ref="G15:I15"/>
    <mergeCell ref="B36:M36"/>
    <mergeCell ref="B37:M37"/>
    <mergeCell ref="G17:H17"/>
    <mergeCell ref="G25:H25"/>
    <mergeCell ref="G28:L29"/>
    <mergeCell ref="G31:L32"/>
    <mergeCell ref="B38:M38"/>
    <mergeCell ref="B39:M39"/>
    <mergeCell ref="B40:M40"/>
    <mergeCell ref="B41:M41"/>
    <mergeCell ref="B42:M42"/>
    <mergeCell ref="A49:E50"/>
    <mergeCell ref="F49:M49"/>
    <mergeCell ref="F50:F53"/>
    <mergeCell ref="H50:I50"/>
    <mergeCell ref="J50:K50"/>
    <mergeCell ref="L53:M53"/>
    <mergeCell ref="L50:M50"/>
    <mergeCell ref="H51:I51"/>
    <mergeCell ref="J51:K51"/>
    <mergeCell ref="L51:M51"/>
    <mergeCell ref="H52:I52"/>
    <mergeCell ref="J52:K52"/>
    <mergeCell ref="L52:M52"/>
    <mergeCell ref="H53:I53"/>
    <mergeCell ref="J53:K53"/>
    <mergeCell ref="A61:A62"/>
    <mergeCell ref="A73:M73"/>
    <mergeCell ref="A74:B75"/>
    <mergeCell ref="C74:D75"/>
    <mergeCell ref="E74:F75"/>
    <mergeCell ref="G74:I75"/>
    <mergeCell ref="M74:M75"/>
    <mergeCell ref="B85:I85"/>
    <mergeCell ref="A76:B76"/>
    <mergeCell ref="C76:D76"/>
    <mergeCell ref="E76:F76"/>
    <mergeCell ref="G76:I76"/>
    <mergeCell ref="A77:B77"/>
    <mergeCell ref="C77:D77"/>
    <mergeCell ref="E77:F77"/>
    <mergeCell ref="G77:I77"/>
    <mergeCell ref="G55:H55"/>
    <mergeCell ref="A51:E53"/>
    <mergeCell ref="A92:A94"/>
    <mergeCell ref="B92:I94"/>
    <mergeCell ref="J92:L94"/>
    <mergeCell ref="J85:L85"/>
    <mergeCell ref="A86:A88"/>
    <mergeCell ref="B86:I88"/>
    <mergeCell ref="J86:L88"/>
    <mergeCell ref="A89:A91"/>
    <mergeCell ref="B89:I91"/>
    <mergeCell ref="J89:L91"/>
    <mergeCell ref="A78:B78"/>
    <mergeCell ref="C78:D78"/>
    <mergeCell ref="E78:F78"/>
    <mergeCell ref="G78:I78"/>
  </mergeCells>
  <phoneticPr fontId="2"/>
  <conditionalFormatting sqref="G21:L22">
    <cfRule type="expression" dxfId="3" priority="4" stopIfTrue="1">
      <formula>$G$17="有"</formula>
    </cfRule>
  </conditionalFormatting>
  <conditionalFormatting sqref="G19:L20">
    <cfRule type="expression" dxfId="2" priority="3" stopIfTrue="1">
      <formula>$G$17="無"</formula>
    </cfRule>
  </conditionalFormatting>
  <conditionalFormatting sqref="G27:L29">
    <cfRule type="expression" dxfId="1" priority="1" stopIfTrue="1">
      <formula>$G$25="無"</formula>
    </cfRule>
  </conditionalFormatting>
  <conditionalFormatting sqref="G30:L32">
    <cfRule type="expression" dxfId="0" priority="2" stopIfTrue="1">
      <formula>$G$25="有"</formula>
    </cfRule>
  </conditionalFormatting>
  <dataValidations count="6">
    <dataValidation type="list" allowBlank="1" showInputMessage="1" showErrorMessage="1" sqref="H50:M50 H52:M52" xr:uid="{00000000-0002-0000-0500-000000000000}">
      <formula1>"訪問介護,訪問入浴介護,通所介護,短期入所生活介護,特定施設入居者生活介護（地域密着）,福祉用具貸与,定期巡回・随時対応型訪問介護看護,夜間対応型訪問介護,認知症対応型通所介護,小規模多機能型居宅介護,認知症対応型共同生活介護,看護小規模多機能型居宅介護"</formula1>
    </dataValidation>
    <dataValidation type="list" allowBlank="1" showInputMessage="1" showErrorMessage="1" sqref="A37:A42 A86:A94" xr:uid="{00000000-0002-0000-0500-000001000000}">
      <formula1>"○"</formula1>
    </dataValidation>
    <dataValidation type="list" allowBlank="1" showInputMessage="1" showErrorMessage="1" sqref="A14:B15 A76:B76" xr:uid="{00000000-0002-0000-0500-000002000000}">
      <formula1>"訪問介護,訪問入浴介護,通所介護,短期入所生活介護,特定施設入居者生活介護（地域密着）,福祉用具貸与,定期巡回・随時対応型訪問介護看護,夜間対応型訪問介護,認知症対応型通所介護,小規模多機能型居宅介護,認知症対応型共同生活介護,看護小規模多機能型居宅介護,訪問看護,訪問リハビリテーション,通所リハビリテーション,短期入所療養介護"</formula1>
    </dataValidation>
    <dataValidation type="list" allowBlank="1" showInputMessage="1" showErrorMessage="1" sqref="A9:B13 A67 A69" xr:uid="{00000000-0002-0000-0500-000003000000}">
      <formula1>"訪問介護,通所介護,地域密着型通所介護,福祉祉用具貸与"</formula1>
    </dataValidation>
    <dataValidation type="list" allowBlank="1" showInputMessage="1" showErrorMessage="1" sqref="G17 G25:H25 G55:H55" xr:uid="{00000000-0002-0000-0500-000004000000}">
      <formula1>"選択してください,有,無"</formula1>
    </dataValidation>
    <dataValidation type="list" allowBlank="1" showInputMessage="1" showErrorMessage="1" sqref="J2" xr:uid="{82EAFC04-E5CF-421B-B575-485FAFB3205A}">
      <formula1>"選択してください,前期,後期"</formula1>
    </dataValidation>
  </dataValidations>
  <printOptions horizontalCentered="1" verticalCentered="1"/>
  <pageMargins left="0.70866141732283472" right="0.70866141732283472" top="0.78740157480314965" bottom="0.78740157480314965" header="0.51181102362204722" footer="0.51181102362204722"/>
  <pageSetup paperSize="9" scale="97" orientation="landscape" blackAndWhite="1" cellComments="asDisplayed" r:id="rId1"/>
  <headerFooter alignWithMargins="0"/>
  <rowBreaks count="1" manualBreakCount="1">
    <brk id="57" max="16383"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1"/>
  <sheetViews>
    <sheetView view="pageBreakPreview" topLeftCell="A16" zoomScaleNormal="100" zoomScaleSheetLayoutView="100" workbookViewId="0">
      <selection activeCell="E37" sqref="E37"/>
    </sheetView>
  </sheetViews>
  <sheetFormatPr defaultRowHeight="13.5"/>
  <cols>
    <col min="1" max="1" width="29.5" customWidth="1"/>
    <col min="2" max="2" width="14.125" customWidth="1"/>
    <col min="3" max="3" width="26.125" customWidth="1"/>
    <col min="4" max="9" width="7.875" customWidth="1"/>
    <col min="10" max="10" width="9.875" customWidth="1"/>
    <col min="11" max="11" width="8" bestFit="1" customWidth="1"/>
  </cols>
  <sheetData>
    <row r="1" spans="1:11">
      <c r="A1" t="s">
        <v>23</v>
      </c>
      <c r="J1" s="404" t="s">
        <v>24</v>
      </c>
      <c r="K1" s="404"/>
    </row>
    <row r="2" spans="1:11" ht="18.75">
      <c r="A2" s="405" t="s">
        <v>10</v>
      </c>
      <c r="B2" s="405"/>
      <c r="C2" s="405"/>
      <c r="D2" s="405"/>
      <c r="E2" s="405"/>
      <c r="F2" s="405"/>
      <c r="G2" s="405"/>
      <c r="H2" s="405"/>
      <c r="I2" s="405"/>
      <c r="J2" s="405"/>
      <c r="K2" s="405"/>
    </row>
    <row r="3" spans="1:11" ht="20.25" customHeight="1" thickBot="1">
      <c r="A3" t="s">
        <v>26</v>
      </c>
      <c r="C3" s="8" t="s">
        <v>0</v>
      </c>
      <c r="D3" s="406" t="s">
        <v>75</v>
      </c>
      <c r="E3" s="406"/>
      <c r="F3" s="7" t="s">
        <v>1</v>
      </c>
      <c r="G3" s="406" t="s">
        <v>90</v>
      </c>
      <c r="H3" s="406"/>
      <c r="I3" s="406"/>
      <c r="J3" s="406"/>
      <c r="K3" s="406"/>
    </row>
    <row r="4" spans="1:11">
      <c r="A4" s="2" t="s">
        <v>3</v>
      </c>
      <c r="B4" s="3" t="s">
        <v>0</v>
      </c>
      <c r="C4" s="13" t="s">
        <v>1</v>
      </c>
      <c r="D4" s="15" t="s">
        <v>110</v>
      </c>
      <c r="E4" s="6" t="s">
        <v>111</v>
      </c>
      <c r="F4" s="6" t="s">
        <v>112</v>
      </c>
      <c r="G4" s="6" t="s">
        <v>113</v>
      </c>
      <c r="H4" s="6" t="s">
        <v>114</v>
      </c>
      <c r="I4" s="6" t="s">
        <v>115</v>
      </c>
      <c r="J4" s="13" t="s">
        <v>18</v>
      </c>
      <c r="K4" s="14" t="s">
        <v>19</v>
      </c>
    </row>
    <row r="5" spans="1:11" ht="17.25" customHeight="1">
      <c r="A5" s="393" t="s">
        <v>85</v>
      </c>
      <c r="B5" s="182">
        <v>1171111111</v>
      </c>
      <c r="C5" s="182" t="s">
        <v>92</v>
      </c>
      <c r="D5" s="182">
        <v>20</v>
      </c>
      <c r="E5" s="182">
        <v>20</v>
      </c>
      <c r="F5" s="182">
        <v>19</v>
      </c>
      <c r="G5" s="182">
        <v>19</v>
      </c>
      <c r="H5" s="182">
        <v>18</v>
      </c>
      <c r="I5" s="182">
        <v>18</v>
      </c>
      <c r="J5" s="401">
        <v>183</v>
      </c>
      <c r="K5" s="397" t="s">
        <v>25</v>
      </c>
    </row>
    <row r="6" spans="1:11" ht="17.25" customHeight="1">
      <c r="A6" s="393"/>
      <c r="B6" s="183">
        <v>1172222222</v>
      </c>
      <c r="C6" s="183" t="s">
        <v>93</v>
      </c>
      <c r="D6" s="183">
        <v>12</v>
      </c>
      <c r="E6" s="183">
        <v>12</v>
      </c>
      <c r="F6" s="183">
        <v>12</v>
      </c>
      <c r="G6" s="183">
        <v>11</v>
      </c>
      <c r="H6" s="183">
        <v>11</v>
      </c>
      <c r="I6" s="183">
        <v>11</v>
      </c>
      <c r="J6" s="402"/>
      <c r="K6" s="398"/>
    </row>
    <row r="7" spans="1:11" ht="17.25" customHeight="1">
      <c r="A7" s="393"/>
      <c r="B7" s="183"/>
      <c r="C7" s="183"/>
      <c r="D7" s="183"/>
      <c r="E7" s="183"/>
      <c r="F7" s="183"/>
      <c r="G7" s="183"/>
      <c r="H7" s="183"/>
      <c r="I7" s="183"/>
      <c r="J7" s="402"/>
      <c r="K7" s="398"/>
    </row>
    <row r="8" spans="1:11" ht="17.25" customHeight="1">
      <c r="A8" s="393"/>
      <c r="B8" s="184"/>
      <c r="C8" s="184"/>
      <c r="D8" s="184"/>
      <c r="E8" s="184"/>
      <c r="F8" s="184"/>
      <c r="G8" s="184"/>
      <c r="H8" s="184"/>
      <c r="I8" s="184"/>
      <c r="J8" s="403"/>
      <c r="K8" s="398"/>
    </row>
    <row r="9" spans="1:11" ht="17.25" customHeight="1">
      <c r="A9" s="393" t="s">
        <v>91</v>
      </c>
      <c r="B9" s="182">
        <v>1175555555</v>
      </c>
      <c r="C9" s="182" t="s">
        <v>94</v>
      </c>
      <c r="D9" s="182">
        <v>3</v>
      </c>
      <c r="E9" s="182">
        <v>3</v>
      </c>
      <c r="F9" s="182">
        <v>3</v>
      </c>
      <c r="G9" s="182">
        <v>3</v>
      </c>
      <c r="H9" s="182">
        <v>4</v>
      </c>
      <c r="I9" s="182">
        <v>4</v>
      </c>
      <c r="J9" s="401">
        <v>20</v>
      </c>
      <c r="K9" s="397"/>
    </row>
    <row r="10" spans="1:11" ht="17.25" customHeight="1">
      <c r="A10" s="393"/>
      <c r="B10" s="183"/>
      <c r="C10" s="183"/>
      <c r="D10" s="183"/>
      <c r="E10" s="183"/>
      <c r="F10" s="183"/>
      <c r="G10" s="183"/>
      <c r="H10" s="183"/>
      <c r="I10" s="183"/>
      <c r="J10" s="402"/>
      <c r="K10" s="398"/>
    </row>
    <row r="11" spans="1:11" ht="17.25" customHeight="1">
      <c r="A11" s="393"/>
      <c r="B11" s="183"/>
      <c r="C11" s="183"/>
      <c r="D11" s="183"/>
      <c r="E11" s="183"/>
      <c r="F11" s="183"/>
      <c r="G11" s="183"/>
      <c r="H11" s="183"/>
      <c r="I11" s="183"/>
      <c r="J11" s="402"/>
      <c r="K11" s="398"/>
    </row>
    <row r="12" spans="1:11" ht="17.25" customHeight="1">
      <c r="A12" s="393"/>
      <c r="B12" s="184"/>
      <c r="C12" s="184"/>
      <c r="D12" s="184"/>
      <c r="E12" s="184"/>
      <c r="F12" s="184"/>
      <c r="G12" s="184"/>
      <c r="H12" s="184"/>
      <c r="I12" s="184"/>
      <c r="J12" s="403"/>
      <c r="K12" s="398"/>
    </row>
    <row r="13" spans="1:11" ht="17.25" customHeight="1">
      <c r="A13" s="393"/>
      <c r="B13" s="182"/>
      <c r="C13" s="182"/>
      <c r="D13" s="182"/>
      <c r="E13" s="182"/>
      <c r="F13" s="182"/>
      <c r="G13" s="182"/>
      <c r="H13" s="182"/>
      <c r="I13" s="182"/>
      <c r="J13" s="395"/>
      <c r="K13" s="397"/>
    </row>
    <row r="14" spans="1:11" ht="17.25" customHeight="1">
      <c r="A14" s="393"/>
      <c r="B14" s="183"/>
      <c r="C14" s="183"/>
      <c r="D14" s="183"/>
      <c r="E14" s="183"/>
      <c r="F14" s="183"/>
      <c r="G14" s="183"/>
      <c r="H14" s="183"/>
      <c r="I14" s="183"/>
      <c r="J14" s="396"/>
      <c r="K14" s="398"/>
    </row>
    <row r="15" spans="1:11" ht="17.25" customHeight="1">
      <c r="A15" s="393"/>
      <c r="B15" s="183"/>
      <c r="C15" s="183"/>
      <c r="D15" s="183"/>
      <c r="E15" s="183"/>
      <c r="F15" s="183"/>
      <c r="G15" s="183"/>
      <c r="H15" s="183"/>
      <c r="I15" s="183"/>
      <c r="J15" s="396"/>
      <c r="K15" s="398"/>
    </row>
    <row r="16" spans="1:11" ht="17.25" customHeight="1">
      <c r="A16" s="393"/>
      <c r="B16" s="184"/>
      <c r="C16" s="184"/>
      <c r="D16" s="184"/>
      <c r="E16" s="184"/>
      <c r="F16" s="184"/>
      <c r="G16" s="184"/>
      <c r="H16" s="184"/>
      <c r="I16" s="184"/>
      <c r="J16" s="396"/>
      <c r="K16" s="398"/>
    </row>
    <row r="17" spans="1:11" ht="17.25" customHeight="1">
      <c r="A17" s="393"/>
      <c r="B17" s="182"/>
      <c r="C17" s="182"/>
      <c r="D17" s="182"/>
      <c r="E17" s="182"/>
      <c r="F17" s="182"/>
      <c r="G17" s="182"/>
      <c r="H17" s="182"/>
      <c r="I17" s="182"/>
      <c r="J17" s="395"/>
      <c r="K17" s="397"/>
    </row>
    <row r="18" spans="1:11" ht="17.25" customHeight="1">
      <c r="A18" s="393"/>
      <c r="B18" s="183"/>
      <c r="C18" s="183"/>
      <c r="D18" s="183"/>
      <c r="E18" s="183"/>
      <c r="F18" s="183"/>
      <c r="G18" s="183"/>
      <c r="H18" s="183"/>
      <c r="I18" s="183"/>
      <c r="J18" s="396"/>
      <c r="K18" s="398"/>
    </row>
    <row r="19" spans="1:11" ht="17.25" customHeight="1">
      <c r="A19" s="393"/>
      <c r="B19" s="183"/>
      <c r="C19" s="183"/>
      <c r="D19" s="183"/>
      <c r="E19" s="183"/>
      <c r="F19" s="183"/>
      <c r="G19" s="183"/>
      <c r="H19" s="183"/>
      <c r="I19" s="183"/>
      <c r="J19" s="396"/>
      <c r="K19" s="398"/>
    </row>
    <row r="20" spans="1:11" ht="17.25" customHeight="1">
      <c r="A20" s="393"/>
      <c r="B20" s="184"/>
      <c r="C20" s="184"/>
      <c r="D20" s="184"/>
      <c r="E20" s="184"/>
      <c r="F20" s="184"/>
      <c r="G20" s="184"/>
      <c r="H20" s="184"/>
      <c r="I20" s="184"/>
      <c r="J20" s="396"/>
      <c r="K20" s="398"/>
    </row>
    <row r="21" spans="1:11" ht="17.25" customHeight="1">
      <c r="A21" s="393"/>
      <c r="B21" s="182"/>
      <c r="C21" s="182"/>
      <c r="D21" s="182"/>
      <c r="E21" s="182"/>
      <c r="F21" s="182"/>
      <c r="G21" s="182"/>
      <c r="H21" s="182"/>
      <c r="I21" s="182"/>
      <c r="J21" s="395"/>
      <c r="K21" s="397"/>
    </row>
    <row r="22" spans="1:11" ht="17.25" customHeight="1">
      <c r="A22" s="393"/>
      <c r="B22" s="183"/>
      <c r="C22" s="183"/>
      <c r="D22" s="183"/>
      <c r="E22" s="183"/>
      <c r="F22" s="183"/>
      <c r="G22" s="183"/>
      <c r="H22" s="183"/>
      <c r="I22" s="183"/>
      <c r="J22" s="396"/>
      <c r="K22" s="398"/>
    </row>
    <row r="23" spans="1:11" ht="17.25" customHeight="1">
      <c r="A23" s="393"/>
      <c r="B23" s="183"/>
      <c r="C23" s="183"/>
      <c r="D23" s="183"/>
      <c r="E23" s="183"/>
      <c r="F23" s="183"/>
      <c r="G23" s="183"/>
      <c r="H23" s="183"/>
      <c r="I23" s="183"/>
      <c r="J23" s="396"/>
      <c r="K23" s="398"/>
    </row>
    <row r="24" spans="1:11" ht="17.25" customHeight="1">
      <c r="A24" s="393"/>
      <c r="B24" s="184"/>
      <c r="C24" s="184"/>
      <c r="D24" s="184"/>
      <c r="E24" s="184"/>
      <c r="F24" s="184"/>
      <c r="G24" s="184"/>
      <c r="H24" s="184"/>
      <c r="I24" s="184"/>
      <c r="J24" s="396"/>
      <c r="K24" s="398"/>
    </row>
    <row r="25" spans="1:11" ht="17.25" customHeight="1">
      <c r="A25" s="393"/>
      <c r="B25" s="182"/>
      <c r="C25" s="182"/>
      <c r="D25" s="182"/>
      <c r="E25" s="182"/>
      <c r="F25" s="182"/>
      <c r="G25" s="182"/>
      <c r="H25" s="182"/>
      <c r="I25" s="182"/>
      <c r="J25" s="395"/>
      <c r="K25" s="397"/>
    </row>
    <row r="26" spans="1:11" ht="17.25" customHeight="1">
      <c r="A26" s="393"/>
      <c r="B26" s="183"/>
      <c r="C26" s="183"/>
      <c r="D26" s="183"/>
      <c r="E26" s="183"/>
      <c r="F26" s="183"/>
      <c r="G26" s="183"/>
      <c r="H26" s="183"/>
      <c r="I26" s="183"/>
      <c r="J26" s="396"/>
      <c r="K26" s="398"/>
    </row>
    <row r="27" spans="1:11" ht="17.25" customHeight="1">
      <c r="A27" s="393"/>
      <c r="B27" s="183"/>
      <c r="C27" s="183"/>
      <c r="D27" s="183"/>
      <c r="E27" s="183"/>
      <c r="F27" s="183"/>
      <c r="G27" s="183"/>
      <c r="H27" s="183"/>
      <c r="I27" s="183"/>
      <c r="J27" s="396"/>
      <c r="K27" s="398"/>
    </row>
    <row r="28" spans="1:11" ht="17.25" customHeight="1" thickBot="1">
      <c r="A28" s="394"/>
      <c r="B28" s="185"/>
      <c r="C28" s="185"/>
      <c r="D28" s="185"/>
      <c r="E28" s="185"/>
      <c r="F28" s="185"/>
      <c r="G28" s="185"/>
      <c r="H28" s="185"/>
      <c r="I28" s="185"/>
      <c r="J28" s="396"/>
      <c r="K28" s="398"/>
    </row>
    <row r="29" spans="1:11" ht="18.75" customHeight="1" thickBot="1">
      <c r="A29" s="399" t="s">
        <v>66</v>
      </c>
      <c r="B29" s="400"/>
      <c r="C29" s="400"/>
      <c r="D29" s="4">
        <f>SUM(D5:D28)</f>
        <v>35</v>
      </c>
      <c r="E29" s="4">
        <f t="shared" ref="E29:J29" si="0">SUM(E5:E28)</f>
        <v>35</v>
      </c>
      <c r="F29" s="4">
        <f t="shared" si="0"/>
        <v>34</v>
      </c>
      <c r="G29" s="4">
        <f t="shared" si="0"/>
        <v>33</v>
      </c>
      <c r="H29" s="4">
        <f t="shared" si="0"/>
        <v>33</v>
      </c>
      <c r="I29" s="5">
        <f t="shared" si="0"/>
        <v>33</v>
      </c>
      <c r="J29" s="9">
        <f t="shared" si="0"/>
        <v>203</v>
      </c>
      <c r="K29" s="10"/>
    </row>
    <row r="30" spans="1:11">
      <c r="A30" t="s">
        <v>15</v>
      </c>
    </row>
    <row r="31" spans="1:11">
      <c r="A31" t="s">
        <v>21</v>
      </c>
    </row>
  </sheetData>
  <sheetProtection insertColumns="0" insertRows="0"/>
  <mergeCells count="23">
    <mergeCell ref="J1:K1"/>
    <mergeCell ref="A2:K2"/>
    <mergeCell ref="D3:E3"/>
    <mergeCell ref="G3:K3"/>
    <mergeCell ref="A5:A8"/>
    <mergeCell ref="K5:K8"/>
    <mergeCell ref="J5:J8"/>
    <mergeCell ref="A9:A12"/>
    <mergeCell ref="K9:K12"/>
    <mergeCell ref="A13:A16"/>
    <mergeCell ref="J13:J16"/>
    <mergeCell ref="K13:K16"/>
    <mergeCell ref="J9:J12"/>
    <mergeCell ref="A25:A28"/>
    <mergeCell ref="J25:J28"/>
    <mergeCell ref="K25:K28"/>
    <mergeCell ref="A29:C29"/>
    <mergeCell ref="A17:A20"/>
    <mergeCell ref="J17:J20"/>
    <mergeCell ref="K17:K20"/>
    <mergeCell ref="A21:A24"/>
    <mergeCell ref="J21:J24"/>
    <mergeCell ref="K21:K24"/>
  </mergeCells>
  <phoneticPr fontId="2"/>
  <printOptions horizontalCentered="1" verticalCentered="1"/>
  <pageMargins left="0.59055118110236227" right="0.59055118110236227" top="0.78740157480314965" bottom="0.78740157480314965" header="0.51181102362204722" footer="0.51181102362204722"/>
  <pageSetup paperSize="9" orientation="landscape" blackAndWhite="1"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様式1</vt:lpstr>
      <vt:lpstr>別紙１</vt:lpstr>
      <vt:lpstr>別紙2訪問</vt:lpstr>
      <vt:lpstr>別紙2通所</vt:lpstr>
      <vt:lpstr>別紙2地密通所</vt:lpstr>
      <vt:lpstr>別紙2福祉用具</vt:lpstr>
      <vt:lpstr>別紙１ (記入例)</vt:lpstr>
      <vt:lpstr>別紙2 (記入例)</vt:lpstr>
      <vt:lpstr>別紙１!Print_Area</vt:lpstr>
      <vt:lpstr>'別紙１ (記入例)'!Print_Area</vt:lpstr>
      <vt:lpstr>'別紙2 (記入例)'!Print_Area</vt:lpstr>
      <vt:lpstr>様式1!Print_Area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川久保　真理</dc:creator>
  <cp:lastModifiedBy>岩佐　雄太</cp:lastModifiedBy>
  <cp:revision>0</cp:revision>
  <cp:lastPrinted>2025-09-21T23:47:23Z</cp:lastPrinted>
  <dcterms:created xsi:type="dcterms:W3CDTF">1601-01-01T00:00:00Z</dcterms:created>
  <dcterms:modified xsi:type="dcterms:W3CDTF">2026-03-03T07:01:37Z</dcterms:modified>
</cp:coreProperties>
</file>