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2"/>
  <workbookPr defaultThemeVersion="124226"/>
  <mc:AlternateContent xmlns:mc="http://schemas.openxmlformats.org/markup-compatibility/2006">
    <mc:Choice Requires="x15">
      <x15ac:absPath xmlns:x15ac="http://schemas.microsoft.com/office/spreadsheetml/2010/11/ac" url="\\lg-fs01\01_070_060_000\700施設係\600　ホームページ、体制一覧\HP掲載様式\R08申請書\訪問系\指定\"/>
    </mc:Choice>
  </mc:AlternateContent>
  <xr:revisionPtr revIDLastSave="0" documentId="13_ncr:1_{97EF4B75-C31E-40FD-BBFC-3B7FCC752E0D}" xr6:coauthVersionLast="36" xr6:coauthVersionMax="36" xr10:uidLastSave="{00000000-0000-0000-0000-000000000000}"/>
  <bookViews>
    <workbookView xWindow="0" yWindow="0" windowWidth="20490" windowHeight="7680" xr2:uid="{00000000-000D-0000-FFFF-FFFF00000000}"/>
  </bookViews>
  <sheets>
    <sheet name="別紙" sheetId="14" r:id="rId1"/>
    <sheet name="参考様式１" sheetId="1" r:id="rId2"/>
    <sheet name="参考様式２" sheetId="13" r:id="rId3"/>
    <sheet name="参考様式３" sheetId="3" r:id="rId4"/>
    <sheet name="参考様式４" sheetId="2" r:id="rId5"/>
    <sheet name="参考様式８" sheetId="7" r:id="rId6"/>
    <sheet name="勤務形態一覧表（居宅介護）" sheetId="15" r:id="rId7"/>
    <sheet name="勤務形態一覧表（重度訪問介護）" sheetId="16" r:id="rId8"/>
    <sheet name="勤務形態一覧表（同行援護）" sheetId="17" r:id="rId9"/>
    <sheet name="勤務形態一覧表（行動援護）" sheetId="18" r:id="rId10"/>
  </sheets>
  <externalReferences>
    <externalReference r:id="rId11"/>
    <externalReference r:id="rId12"/>
    <externalReference r:id="rId13"/>
    <externalReference r:id="rId14"/>
    <externalReference r:id="rId15"/>
    <externalReference r:id="rId16"/>
    <externalReference r:id="rId17"/>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6">'勤務形態一覧表（居宅介護）'!$A$1:$AN$55</definedName>
    <definedName name="_xlnm.Print_Area" localSheetId="9">'勤務形態一覧表（行動援護）'!$A$1:$AN$51</definedName>
    <definedName name="_xlnm.Print_Area" localSheetId="7">'勤務形態一覧表（重度訪問介護）'!$A$1:$AN$52</definedName>
    <definedName name="_xlnm.Print_Area" localSheetId="8">'勤務形態一覧表（同行援護）'!$A$1:$AN$51</definedName>
    <definedName name="_xlnm.Print_Area" localSheetId="3">参考様式３!$A$1:$I$50</definedName>
    <definedName name="prtNo">[3]main!#REF!</definedName>
    <definedName name="q">#REF!</definedName>
    <definedName name="qq">#REF!</definedName>
    <definedName name="qwerty">#REF!</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[4]main!#REF!</definedName>
    <definedName name="startNumber">[4]main!#REF!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[3]main!#REF!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[5]サービス種類一覧!$B$4:$B$20</definedName>
    <definedName name="サービス種類">[5]サービス種類一覧!$C$4:$C$20</definedName>
    <definedName name="サービス名">#N/A</definedName>
    <definedName name="サービス名称">#N/A</definedName>
    <definedName name="だだ">#N/A</definedName>
    <definedName name="っっｋ">#N/A</definedName>
    <definedName name="っっっっｌ">#N/A</definedName>
    <definedName name="一覧">[6]加算率一覧!$A$4:$A$25</definedName>
    <definedName name="確認">#N/A</definedName>
    <definedName name="看護時間">#REF!</definedName>
    <definedName name="山口県">#REF!</definedName>
    <definedName name="自己評価">#REF!</definedName>
    <definedName name="種類">[5]サービス種類一覧!$A$4:$A$20</definedName>
    <definedName name="食事">#REF!</definedName>
    <definedName name="体制等状況一覧">#REF!</definedName>
    <definedName name="台帳">[7]D台帳!$A$6:$AF$3439</definedName>
    <definedName name="町っ油">#REF!</definedName>
    <definedName name="特定">#REF!</definedName>
    <definedName name="利用日数記入例">#REF!</definedName>
  </definedNames>
  <calcPr calcId="191029"/>
</workbook>
</file>

<file path=xl/calcChain.xml><?xml version="1.0" encoding="utf-8"?>
<calcChain xmlns="http://schemas.openxmlformats.org/spreadsheetml/2006/main">
  <c r="I46" i="18" l="1"/>
  <c r="I50" i="18" s="1"/>
  <c r="E46" i="18"/>
  <c r="F49" i="18" s="1"/>
  <c r="C46" i="18"/>
  <c r="D48" i="18" s="1"/>
  <c r="AH41" i="18"/>
  <c r="AK41" i="18" s="1"/>
  <c r="AH40" i="18"/>
  <c r="I40" i="18"/>
  <c r="I42" i="18" s="1"/>
  <c r="AH42" i="18" s="1"/>
  <c r="AK42" i="18" s="1"/>
  <c r="F39" i="18"/>
  <c r="E39" i="18"/>
  <c r="D39" i="18"/>
  <c r="U38" i="18"/>
  <c r="AJ31" i="18"/>
  <c r="AI31" i="18"/>
  <c r="AH31" i="18"/>
  <c r="AG31" i="18"/>
  <c r="AF31" i="18"/>
  <c r="AE31" i="18"/>
  <c r="AD31" i="18"/>
  <c r="AC31" i="18"/>
  <c r="AB31" i="18"/>
  <c r="AA31" i="18"/>
  <c r="Z31" i="18"/>
  <c r="Y31" i="18"/>
  <c r="X31" i="18"/>
  <c r="W31" i="18"/>
  <c r="V31" i="18"/>
  <c r="U31" i="18"/>
  <c r="T31" i="18"/>
  <c r="S31" i="18"/>
  <c r="R31" i="18"/>
  <c r="Q31" i="18"/>
  <c r="P31" i="18"/>
  <c r="O31" i="18"/>
  <c r="N31" i="18"/>
  <c r="M31" i="18"/>
  <c r="L31" i="18"/>
  <c r="K31" i="18"/>
  <c r="J31" i="18"/>
  <c r="I31" i="18"/>
  <c r="H31" i="18"/>
  <c r="G31" i="18"/>
  <c r="F31" i="18"/>
  <c r="AK31" i="18" s="1"/>
  <c r="AL31" i="18" s="1"/>
  <c r="AK30" i="18"/>
  <c r="AL30" i="18" s="1"/>
  <c r="AL29" i="18"/>
  <c r="AK29" i="18"/>
  <c r="AK28" i="18"/>
  <c r="AL28" i="18" s="1"/>
  <c r="AL27" i="18"/>
  <c r="AK27" i="18"/>
  <c r="AK26" i="18"/>
  <c r="AL26" i="18" s="1"/>
  <c r="AL25" i="18"/>
  <c r="AK25" i="18"/>
  <c r="AK24" i="18"/>
  <c r="AL24" i="18" s="1"/>
  <c r="AL23" i="18"/>
  <c r="AK23" i="18"/>
  <c r="AK22" i="18"/>
  <c r="AL22" i="18" s="1"/>
  <c r="AL21" i="18"/>
  <c r="AK21" i="18"/>
  <c r="AK20" i="18"/>
  <c r="AL20" i="18" s="1"/>
  <c r="AL19" i="18"/>
  <c r="AK19" i="18"/>
  <c r="AK18" i="18"/>
  <c r="AL18" i="18" s="1"/>
  <c r="AL17" i="18"/>
  <c r="AK17" i="18"/>
  <c r="AK16" i="18"/>
  <c r="AL16" i="18" s="1"/>
  <c r="AL15" i="18"/>
  <c r="AK15" i="18"/>
  <c r="AK14" i="18"/>
  <c r="AL14" i="18" s="1"/>
  <c r="AL13" i="18"/>
  <c r="AK13" i="18"/>
  <c r="AK12" i="18"/>
  <c r="AL12" i="18" s="1"/>
  <c r="AJ10" i="18"/>
  <c r="AI10" i="18"/>
  <c r="AG10" i="18"/>
  <c r="AF10" i="18"/>
  <c r="AE10" i="18"/>
  <c r="AD10" i="18"/>
  <c r="AC10" i="18"/>
  <c r="AB10" i="18"/>
  <c r="AA10" i="18"/>
  <c r="Z10" i="18"/>
  <c r="Y10" i="18"/>
  <c r="X10" i="18"/>
  <c r="W10" i="18"/>
  <c r="V10" i="18"/>
  <c r="U10" i="18"/>
  <c r="T10" i="18"/>
  <c r="S10" i="18"/>
  <c r="R10" i="18"/>
  <c r="Q10" i="18"/>
  <c r="P10" i="18"/>
  <c r="O10" i="18"/>
  <c r="N10" i="18"/>
  <c r="M10" i="18"/>
  <c r="L10" i="18"/>
  <c r="K10" i="18"/>
  <c r="J10" i="18"/>
  <c r="I10" i="18"/>
  <c r="H10" i="18"/>
  <c r="G10" i="18"/>
  <c r="F10" i="18"/>
  <c r="AH10" i="18" s="1"/>
  <c r="AI9" i="18"/>
  <c r="AG9" i="18"/>
  <c r="AF9" i="18"/>
  <c r="AE9" i="18"/>
  <c r="AD9" i="18"/>
  <c r="AC9" i="18"/>
  <c r="AB9" i="18"/>
  <c r="AA9" i="18"/>
  <c r="Z9" i="18"/>
  <c r="Y9" i="18"/>
  <c r="X9" i="18"/>
  <c r="W9" i="18"/>
  <c r="V9" i="18"/>
  <c r="U9" i="18"/>
  <c r="T9" i="18"/>
  <c r="S9" i="18"/>
  <c r="R9" i="18"/>
  <c r="Q9" i="18"/>
  <c r="P9" i="18"/>
  <c r="O9" i="18"/>
  <c r="N9" i="18"/>
  <c r="M9" i="18"/>
  <c r="L9" i="18"/>
  <c r="K9" i="18"/>
  <c r="J9" i="18"/>
  <c r="I9" i="18"/>
  <c r="H9" i="18"/>
  <c r="G9" i="18"/>
  <c r="F9" i="18"/>
  <c r="AJ9" i="18" s="1"/>
  <c r="L49" i="17"/>
  <c r="I49" i="17"/>
  <c r="L48" i="17"/>
  <c r="I48" i="17"/>
  <c r="I46" i="17"/>
  <c r="I50" i="17" s="1"/>
  <c r="E46" i="17"/>
  <c r="E50" i="17" s="1"/>
  <c r="C46" i="17"/>
  <c r="D48" i="17" s="1"/>
  <c r="AH42" i="17"/>
  <c r="AK42" i="17" s="1"/>
  <c r="I42" i="17"/>
  <c r="AH41" i="17"/>
  <c r="AK41" i="17" s="1"/>
  <c r="AK40" i="17"/>
  <c r="AH40" i="17"/>
  <c r="I40" i="17"/>
  <c r="F39" i="17"/>
  <c r="E39" i="17"/>
  <c r="D39" i="17"/>
  <c r="U38" i="17"/>
  <c r="AJ31" i="17"/>
  <c r="AI31" i="17"/>
  <c r="AH31" i="17"/>
  <c r="AG31" i="17"/>
  <c r="AF31" i="17"/>
  <c r="AE31" i="17"/>
  <c r="AD31" i="17"/>
  <c r="AC31" i="17"/>
  <c r="AB31" i="17"/>
  <c r="AA31" i="17"/>
  <c r="Z31" i="17"/>
  <c r="Y31" i="17"/>
  <c r="X31" i="17"/>
  <c r="W31" i="17"/>
  <c r="V31" i="17"/>
  <c r="U31" i="17"/>
  <c r="T31" i="17"/>
  <c r="S31" i="17"/>
  <c r="R31" i="17"/>
  <c r="Q31" i="17"/>
  <c r="P31" i="17"/>
  <c r="O31" i="17"/>
  <c r="N31" i="17"/>
  <c r="M31" i="17"/>
  <c r="L31" i="17"/>
  <c r="K31" i="17"/>
  <c r="J31" i="17"/>
  <c r="I31" i="17"/>
  <c r="H31" i="17"/>
  <c r="G31" i="17"/>
  <c r="F31" i="17"/>
  <c r="AK31" i="17" s="1"/>
  <c r="AL31" i="17" s="1"/>
  <c r="AL30" i="17"/>
  <c r="AK30" i="17"/>
  <c r="AK29" i="17"/>
  <c r="AL29" i="17" s="1"/>
  <c r="AL28" i="17"/>
  <c r="AK28" i="17"/>
  <c r="AK27" i="17"/>
  <c r="AL27" i="17" s="1"/>
  <c r="AL26" i="17"/>
  <c r="AK26" i="17"/>
  <c r="AK25" i="17"/>
  <c r="AL25" i="17" s="1"/>
  <c r="AL24" i="17"/>
  <c r="AK24" i="17"/>
  <c r="AK23" i="17"/>
  <c r="AL23" i="17" s="1"/>
  <c r="AL22" i="17"/>
  <c r="AK22" i="17"/>
  <c r="AK21" i="17"/>
  <c r="AL21" i="17" s="1"/>
  <c r="AL20" i="17"/>
  <c r="AK20" i="17"/>
  <c r="AK19" i="17"/>
  <c r="AL19" i="17" s="1"/>
  <c r="AL18" i="17"/>
  <c r="AK18" i="17"/>
  <c r="AK17" i="17"/>
  <c r="AL17" i="17" s="1"/>
  <c r="AL16" i="17"/>
  <c r="AK16" i="17"/>
  <c r="AK15" i="17"/>
  <c r="AL15" i="17" s="1"/>
  <c r="AL14" i="17"/>
  <c r="AK14" i="17"/>
  <c r="AK13" i="17"/>
  <c r="AL13" i="17" s="1"/>
  <c r="AL12" i="17"/>
  <c r="AK12" i="17"/>
  <c r="AI10" i="17"/>
  <c r="AG10" i="17"/>
  <c r="AF10" i="17"/>
  <c r="AE10" i="17"/>
  <c r="AD10" i="17"/>
  <c r="AC10" i="17"/>
  <c r="AB10" i="17"/>
  <c r="AA10" i="17"/>
  <c r="Z10" i="17"/>
  <c r="Y10" i="17"/>
  <c r="X10" i="17"/>
  <c r="W10" i="17"/>
  <c r="V10" i="17"/>
  <c r="U10" i="17"/>
  <c r="T10" i="17"/>
  <c r="S10" i="17"/>
  <c r="R10" i="17"/>
  <c r="Q10" i="17"/>
  <c r="P10" i="17"/>
  <c r="O10" i="17"/>
  <c r="N10" i="17"/>
  <c r="M10" i="17"/>
  <c r="L10" i="17"/>
  <c r="K10" i="17"/>
  <c r="J10" i="17"/>
  <c r="I10" i="17"/>
  <c r="H10" i="17"/>
  <c r="G10" i="17"/>
  <c r="F10" i="17"/>
  <c r="AJ10" i="17" s="1"/>
  <c r="AG9" i="17"/>
  <c r="AF9" i="17"/>
  <c r="AE9" i="17"/>
  <c r="AD9" i="17"/>
  <c r="AC9" i="17"/>
  <c r="AB9" i="17"/>
  <c r="AA9" i="17"/>
  <c r="Z9" i="17"/>
  <c r="Y9" i="17"/>
  <c r="X9" i="17"/>
  <c r="W9" i="17"/>
  <c r="V9" i="17"/>
  <c r="U9" i="17"/>
  <c r="T9" i="17"/>
  <c r="S9" i="17"/>
  <c r="R9" i="17"/>
  <c r="Q9" i="17"/>
  <c r="P9" i="17"/>
  <c r="O9" i="17"/>
  <c r="N9" i="17"/>
  <c r="M9" i="17"/>
  <c r="L9" i="17"/>
  <c r="K9" i="17"/>
  <c r="J9" i="17"/>
  <c r="I9" i="17"/>
  <c r="H9" i="17"/>
  <c r="G9" i="17"/>
  <c r="F9" i="17"/>
  <c r="AI9" i="17" s="1"/>
  <c r="I50" i="16"/>
  <c r="F50" i="16"/>
  <c r="I49" i="16"/>
  <c r="F49" i="16"/>
  <c r="C49" i="16"/>
  <c r="I47" i="16"/>
  <c r="L50" i="16" s="1"/>
  <c r="E47" i="16"/>
  <c r="E51" i="16" s="1"/>
  <c r="C47" i="16"/>
  <c r="D49" i="16" s="1"/>
  <c r="I42" i="16"/>
  <c r="AH42" i="16" s="1"/>
  <c r="AK42" i="16" s="1"/>
  <c r="AK41" i="16"/>
  <c r="AH41" i="16"/>
  <c r="AK40" i="16"/>
  <c r="AH40" i="16"/>
  <c r="AM40" i="16" s="1"/>
  <c r="AM43" i="16" s="1" a="1"/>
  <c r="AM43" i="16" s="1"/>
  <c r="I40" i="16"/>
  <c r="F39" i="16"/>
  <c r="E39" i="16"/>
  <c r="D39" i="16"/>
  <c r="U38" i="16"/>
  <c r="AJ31" i="16"/>
  <c r="AI31" i="16"/>
  <c r="AH31" i="16"/>
  <c r="AG31" i="16"/>
  <c r="AF31" i="16"/>
  <c r="AE31" i="16"/>
  <c r="AD31" i="16"/>
  <c r="AC31" i="16"/>
  <c r="AB31" i="16"/>
  <c r="AA31" i="16"/>
  <c r="Z31" i="16"/>
  <c r="Y31" i="16"/>
  <c r="X31" i="16"/>
  <c r="W31" i="16"/>
  <c r="V31" i="16"/>
  <c r="U31" i="16"/>
  <c r="T31" i="16"/>
  <c r="S31" i="16"/>
  <c r="R31" i="16"/>
  <c r="Q31" i="16"/>
  <c r="P31" i="16"/>
  <c r="O31" i="16"/>
  <c r="N31" i="16"/>
  <c r="M31" i="16"/>
  <c r="L31" i="16"/>
  <c r="K31" i="16"/>
  <c r="J31" i="16"/>
  <c r="I31" i="16"/>
  <c r="H31" i="16"/>
  <c r="G31" i="16"/>
  <c r="AK31" i="16" s="1"/>
  <c r="AL31" i="16" s="1"/>
  <c r="F31" i="16"/>
  <c r="AL30" i="16"/>
  <c r="AK30" i="16"/>
  <c r="AL29" i="16"/>
  <c r="AK29" i="16"/>
  <c r="AL28" i="16"/>
  <c r="AK28" i="16"/>
  <c r="AL27" i="16"/>
  <c r="AK27" i="16"/>
  <c r="AL26" i="16"/>
  <c r="AK26" i="16"/>
  <c r="AL25" i="16"/>
  <c r="AK25" i="16"/>
  <c r="AL24" i="16"/>
  <c r="AK24" i="16"/>
  <c r="AL23" i="16"/>
  <c r="AK23" i="16"/>
  <c r="AL22" i="16"/>
  <c r="AK22" i="16"/>
  <c r="AL21" i="16"/>
  <c r="AK21" i="16"/>
  <c r="AL20" i="16"/>
  <c r="AK20" i="16"/>
  <c r="AL19" i="16"/>
  <c r="AK19" i="16"/>
  <c r="AL18" i="16"/>
  <c r="AK18" i="16"/>
  <c r="AL17" i="16"/>
  <c r="AK17" i="16"/>
  <c r="AL16" i="16"/>
  <c r="AK16" i="16"/>
  <c r="AL15" i="16"/>
  <c r="AK15" i="16"/>
  <c r="AL14" i="16"/>
  <c r="AK14" i="16"/>
  <c r="AL13" i="16"/>
  <c r="AK13" i="16"/>
  <c r="AL12" i="16"/>
  <c r="AK12" i="16"/>
  <c r="AJ10" i="16"/>
  <c r="AG10" i="16"/>
  <c r="AF10" i="16"/>
  <c r="AE10" i="16"/>
  <c r="AD10" i="16"/>
  <c r="AC10" i="16"/>
  <c r="AB10" i="16"/>
  <c r="AA10" i="16"/>
  <c r="Z10" i="16"/>
  <c r="Y10" i="16"/>
  <c r="X10" i="16"/>
  <c r="W10" i="16"/>
  <c r="V10" i="16"/>
  <c r="U10" i="16"/>
  <c r="T10" i="16"/>
  <c r="S10" i="16"/>
  <c r="R10" i="16"/>
  <c r="Q10" i="16"/>
  <c r="P10" i="16"/>
  <c r="O10" i="16"/>
  <c r="N10" i="16"/>
  <c r="M10" i="16"/>
  <c r="L10" i="16"/>
  <c r="K10" i="16"/>
  <c r="J10" i="16"/>
  <c r="I10" i="16"/>
  <c r="H10" i="16"/>
  <c r="G10" i="16"/>
  <c r="F10" i="16"/>
  <c r="AI10" i="16" s="1"/>
  <c r="AJ9" i="16"/>
  <c r="AI9" i="16"/>
  <c r="AG9" i="16"/>
  <c r="AF9" i="16"/>
  <c r="AE9" i="16"/>
  <c r="AD9" i="16"/>
  <c r="AC9" i="16"/>
  <c r="AB9" i="16"/>
  <c r="AA9" i="16"/>
  <c r="Z9" i="16"/>
  <c r="Y9" i="16"/>
  <c r="X9" i="16"/>
  <c r="W9" i="16"/>
  <c r="V9" i="16"/>
  <c r="U9" i="16"/>
  <c r="T9" i="16"/>
  <c r="S9" i="16"/>
  <c r="R9" i="16"/>
  <c r="Q9" i="16"/>
  <c r="P9" i="16"/>
  <c r="O9" i="16"/>
  <c r="N9" i="16"/>
  <c r="M9" i="16"/>
  <c r="L9" i="16"/>
  <c r="K9" i="16"/>
  <c r="J9" i="16"/>
  <c r="I9" i="16"/>
  <c r="H9" i="16"/>
  <c r="G9" i="16"/>
  <c r="F9" i="16"/>
  <c r="AH9" i="16" s="1"/>
  <c r="F53" i="15"/>
  <c r="F52" i="15"/>
  <c r="D52" i="15"/>
  <c r="C52" i="15"/>
  <c r="I50" i="15"/>
  <c r="I53" i="15" s="1"/>
  <c r="E50" i="15"/>
  <c r="E54" i="15" s="1"/>
  <c r="F42" i="15"/>
  <c r="E42" i="15"/>
  <c r="D42" i="15"/>
  <c r="I42" i="15" s="1"/>
  <c r="I44" i="15" s="1"/>
  <c r="AH42" i="15" s="1"/>
  <c r="AK42" i="15" s="1"/>
  <c r="AH41" i="15"/>
  <c r="AK41" i="15" s="1"/>
  <c r="I41" i="15"/>
  <c r="AH40" i="15"/>
  <c r="AK40" i="15" s="1"/>
  <c r="AM40" i="15" s="1"/>
  <c r="AM43" i="15" s="1" a="1"/>
  <c r="AM43" i="15" s="1"/>
  <c r="I40" i="15"/>
  <c r="F39" i="15"/>
  <c r="E39" i="15"/>
  <c r="D39" i="15"/>
  <c r="U38" i="15"/>
  <c r="AJ31" i="15"/>
  <c r="AI31" i="15"/>
  <c r="AH31" i="15"/>
  <c r="AG31" i="15"/>
  <c r="AF31" i="15"/>
  <c r="AE31" i="15"/>
  <c r="AD31" i="15"/>
  <c r="AC31" i="15"/>
  <c r="AB31" i="15"/>
  <c r="AA31" i="15"/>
  <c r="Z31" i="15"/>
  <c r="Y31" i="15"/>
  <c r="X31" i="15"/>
  <c r="W31" i="15"/>
  <c r="V31" i="15"/>
  <c r="U31" i="15"/>
  <c r="T31" i="15"/>
  <c r="S31" i="15"/>
  <c r="R31" i="15"/>
  <c r="Q31" i="15"/>
  <c r="P31" i="15"/>
  <c r="O31" i="15"/>
  <c r="N31" i="15"/>
  <c r="M31" i="15"/>
  <c r="L31" i="15"/>
  <c r="K31" i="15"/>
  <c r="J31" i="15"/>
  <c r="I31" i="15"/>
  <c r="H31" i="15"/>
  <c r="G31" i="15"/>
  <c r="F31" i="15"/>
  <c r="AK31" i="15" s="1"/>
  <c r="AL31" i="15" s="1"/>
  <c r="AK30" i="15"/>
  <c r="AL30" i="15" s="1"/>
  <c r="AK29" i="15"/>
  <c r="AL29" i="15" s="1"/>
  <c r="AK28" i="15"/>
  <c r="AL28" i="15" s="1"/>
  <c r="AK27" i="15"/>
  <c r="AL27" i="15" s="1"/>
  <c r="AK26" i="15"/>
  <c r="AL26" i="15" s="1"/>
  <c r="AK25" i="15"/>
  <c r="AL25" i="15" s="1"/>
  <c r="AK24" i="15"/>
  <c r="AL24" i="15" s="1"/>
  <c r="AK23" i="15"/>
  <c r="AL23" i="15" s="1"/>
  <c r="AK22" i="15"/>
  <c r="AL22" i="15" s="1"/>
  <c r="AK21" i="15"/>
  <c r="AL21" i="15" s="1"/>
  <c r="AK20" i="15"/>
  <c r="AL20" i="15" s="1"/>
  <c r="AK19" i="15"/>
  <c r="AL19" i="15" s="1"/>
  <c r="AK18" i="15"/>
  <c r="AL18" i="15" s="1"/>
  <c r="AK17" i="15"/>
  <c r="AL17" i="15" s="1"/>
  <c r="AK16" i="15"/>
  <c r="AL16" i="15" s="1"/>
  <c r="AK15" i="15"/>
  <c r="AL15" i="15" s="1"/>
  <c r="AK14" i="15"/>
  <c r="AL14" i="15" s="1"/>
  <c r="AK13" i="15"/>
  <c r="AL13" i="15" s="1"/>
  <c r="AK12" i="15"/>
  <c r="AL12" i="15" s="1"/>
  <c r="AJ10" i="15"/>
  <c r="AI10" i="15"/>
  <c r="AG10" i="15"/>
  <c r="AF10" i="15"/>
  <c r="AE10" i="15"/>
  <c r="AD10" i="15"/>
  <c r="AC10" i="15"/>
  <c r="AB10" i="15"/>
  <c r="AA10" i="15"/>
  <c r="Z10" i="15"/>
  <c r="Y10" i="15"/>
  <c r="X10" i="15"/>
  <c r="W10" i="15"/>
  <c r="V10" i="15"/>
  <c r="U10" i="15"/>
  <c r="T10" i="15"/>
  <c r="S10" i="15"/>
  <c r="R10" i="15"/>
  <c r="Q10" i="15"/>
  <c r="P10" i="15"/>
  <c r="O10" i="15"/>
  <c r="N10" i="15"/>
  <c r="M10" i="15"/>
  <c r="L10" i="15"/>
  <c r="K10" i="15"/>
  <c r="J10" i="15"/>
  <c r="I10" i="15"/>
  <c r="H10" i="15"/>
  <c r="G10" i="15"/>
  <c r="F10" i="15"/>
  <c r="AH10" i="15" s="1"/>
  <c r="AG9" i="15"/>
  <c r="AF9" i="15"/>
  <c r="AE9" i="15"/>
  <c r="AD9" i="15"/>
  <c r="AC9" i="15"/>
  <c r="AB9" i="15"/>
  <c r="AA9" i="15"/>
  <c r="Z9" i="15"/>
  <c r="Y9" i="15"/>
  <c r="X9" i="15"/>
  <c r="W9" i="15"/>
  <c r="V9" i="15"/>
  <c r="U9" i="15"/>
  <c r="T9" i="15"/>
  <c r="S9" i="15"/>
  <c r="R9" i="15"/>
  <c r="Q9" i="15"/>
  <c r="P9" i="15"/>
  <c r="O9" i="15"/>
  <c r="N9" i="15"/>
  <c r="M9" i="15"/>
  <c r="L9" i="15"/>
  <c r="K9" i="15"/>
  <c r="J9" i="15"/>
  <c r="I9" i="15"/>
  <c r="H9" i="15"/>
  <c r="G9" i="15"/>
  <c r="F9" i="15"/>
  <c r="AJ9" i="15" s="1"/>
  <c r="AM40" i="17" l="1"/>
  <c r="AM43" i="17" s="1" a="1"/>
  <c r="AM43" i="17" s="1"/>
  <c r="E49" i="16"/>
  <c r="E50" i="16"/>
  <c r="AJ9" i="17"/>
  <c r="F48" i="17"/>
  <c r="F49" i="17"/>
  <c r="AK40" i="18"/>
  <c r="AM40" i="18" s="1"/>
  <c r="AM43" i="18" s="1" a="1"/>
  <c r="AM43" i="18" s="1"/>
  <c r="C48" i="18"/>
  <c r="I48" i="18"/>
  <c r="I49" i="18"/>
  <c r="AH9" i="15"/>
  <c r="L52" i="15"/>
  <c r="L53" i="15"/>
  <c r="AI9" i="15"/>
  <c r="E52" i="15"/>
  <c r="E53" i="15"/>
  <c r="I51" i="16"/>
  <c r="AH10" i="17"/>
  <c r="C48" i="17"/>
  <c r="AH9" i="18"/>
  <c r="L48" i="18"/>
  <c r="L49" i="18"/>
  <c r="I54" i="15"/>
  <c r="E48" i="18"/>
  <c r="E49" i="18"/>
  <c r="E50" i="18"/>
  <c r="AH10" i="16"/>
  <c r="AH9" i="17"/>
  <c r="I52" i="15"/>
  <c r="L49" i="16"/>
  <c r="E48" i="17"/>
  <c r="E49" i="17"/>
  <c r="F48" i="18"/>
</calcChain>
</file>

<file path=xl/sharedStrings.xml><?xml version="1.0" encoding="utf-8"?>
<sst xmlns="http://schemas.openxmlformats.org/spreadsheetml/2006/main" count="606" uniqueCount="210">
  <si>
    <t>（参考様式１）</t>
    <rPh sb="1" eb="3">
      <t>サンコウ</t>
    </rPh>
    <rPh sb="3" eb="5">
      <t>ヨウシキ</t>
    </rPh>
    <phoneticPr fontId="3"/>
  </si>
  <si>
    <t>平面図</t>
    <rPh sb="0" eb="3">
      <t>ヘイメンズ</t>
    </rPh>
    <phoneticPr fontId="3"/>
  </si>
  <si>
    <t>事業所の名称</t>
    <rPh sb="0" eb="3">
      <t>ジギョウショ</t>
    </rPh>
    <rPh sb="4" eb="6">
      <t>メイショウ</t>
    </rPh>
    <phoneticPr fontId="3"/>
  </si>
  <si>
    <t>建物の名称</t>
    <rPh sb="0" eb="2">
      <t>タテモノ</t>
    </rPh>
    <rPh sb="3" eb="5">
      <t>メイショウ</t>
    </rPh>
    <phoneticPr fontId="3"/>
  </si>
  <si>
    <t>構造概要</t>
    <rPh sb="0" eb="2">
      <t>コウゾウ</t>
    </rPh>
    <rPh sb="2" eb="4">
      <t>ガイヨウ</t>
    </rPh>
    <phoneticPr fontId="3"/>
  </si>
  <si>
    <t>共用部分のある他の事業所名（サービス名）</t>
    <rPh sb="0" eb="2">
      <t>キョウヨウ</t>
    </rPh>
    <rPh sb="2" eb="4">
      <t>ブブン</t>
    </rPh>
    <rPh sb="7" eb="8">
      <t>タ</t>
    </rPh>
    <rPh sb="9" eb="12">
      <t>ジギョウショ</t>
    </rPh>
    <rPh sb="12" eb="13">
      <t>メイ</t>
    </rPh>
    <rPh sb="18" eb="19">
      <t>メイ</t>
    </rPh>
    <phoneticPr fontId="3"/>
  </si>
  <si>
    <t>備考</t>
    <rPh sb="0" eb="2">
      <t>ビコウ</t>
    </rPh>
    <phoneticPr fontId="8"/>
  </si>
  <si>
    <t>　１　各室の用途及び面積を記載してください。</t>
    <rPh sb="3" eb="4">
      <t>カク</t>
    </rPh>
    <rPh sb="4" eb="5">
      <t>シツ</t>
    </rPh>
    <rPh sb="6" eb="8">
      <t>ヨウト</t>
    </rPh>
    <rPh sb="8" eb="9">
      <t>オヨ</t>
    </rPh>
    <rPh sb="10" eb="12">
      <t>メンセキ</t>
    </rPh>
    <rPh sb="13" eb="15">
      <t>キサイ</t>
    </rPh>
    <phoneticPr fontId="8"/>
  </si>
  <si>
    <t>　２　消火器等非常災害設備についても記載してください。</t>
    <rPh sb="3" eb="7">
      <t>ショウカキナド</t>
    </rPh>
    <rPh sb="7" eb="9">
      <t>ヒジョウ</t>
    </rPh>
    <rPh sb="9" eb="11">
      <t>サイガイ</t>
    </rPh>
    <rPh sb="11" eb="13">
      <t>セツビ</t>
    </rPh>
    <rPh sb="18" eb="20">
      <t>キサイ</t>
    </rPh>
    <phoneticPr fontId="8"/>
  </si>
  <si>
    <t>　３　当該事業所の専用部分と他の事業所等との共用部分については、それぞれ色分けする等して使用関係を分かりやすく表示してください。</t>
    <rPh sb="3" eb="5">
      <t>トウガイ</t>
    </rPh>
    <rPh sb="5" eb="8">
      <t>ジギョウショ</t>
    </rPh>
    <rPh sb="9" eb="11">
      <t>センヨウ</t>
    </rPh>
    <rPh sb="11" eb="13">
      <t>ブブン</t>
    </rPh>
    <rPh sb="14" eb="15">
      <t>タ</t>
    </rPh>
    <rPh sb="16" eb="19">
      <t>ジギョウショ</t>
    </rPh>
    <rPh sb="19" eb="20">
      <t>ナド</t>
    </rPh>
    <rPh sb="22" eb="24">
      <t>キョウヨウ</t>
    </rPh>
    <rPh sb="24" eb="26">
      <t>ブブン</t>
    </rPh>
    <rPh sb="36" eb="38">
      <t>イロワ</t>
    </rPh>
    <rPh sb="41" eb="42">
      <t>ナド</t>
    </rPh>
    <rPh sb="44" eb="46">
      <t>シヨウ</t>
    </rPh>
    <rPh sb="46" eb="48">
      <t>カンケイ</t>
    </rPh>
    <rPh sb="49" eb="50">
      <t>ワ</t>
    </rPh>
    <rPh sb="55" eb="57">
      <t>ヒョウジ</t>
    </rPh>
    <phoneticPr fontId="8"/>
  </si>
  <si>
    <t>（参考様式２）</t>
    <rPh sb="1" eb="3">
      <t>サンコウ</t>
    </rPh>
    <rPh sb="3" eb="5">
      <t>ヨウシキ</t>
    </rPh>
    <phoneticPr fontId="3"/>
  </si>
  <si>
    <t>設備･備品等一覧表</t>
  </si>
  <si>
    <t>サービス種類（　　　　　　　　　　　　　　　　　　　　）</t>
    <phoneticPr fontId="3"/>
  </si>
  <si>
    <t>事業所名（　　　　　　　　　　　　　　　　　　　　　　）</t>
    <rPh sb="0" eb="3">
      <t>ジギョウショ</t>
    </rPh>
    <rPh sb="3" eb="4">
      <t>メイ</t>
    </rPh>
    <phoneticPr fontId="3"/>
  </si>
  <si>
    <t>設備の概要</t>
    <phoneticPr fontId="3"/>
  </si>
  <si>
    <t>建物の概要</t>
    <rPh sb="0" eb="2">
      <t>タテモノ</t>
    </rPh>
    <rPh sb="3" eb="5">
      <t>ガイヨウ</t>
    </rPh>
    <phoneticPr fontId="3"/>
  </si>
  <si>
    <t>非常災害設備等</t>
    <rPh sb="0" eb="2">
      <t>ヒジョウ</t>
    </rPh>
    <rPh sb="2" eb="4">
      <t>サイガイ</t>
    </rPh>
    <rPh sb="4" eb="6">
      <t>セツビ</t>
    </rPh>
    <rPh sb="6" eb="7">
      <t>トウ</t>
    </rPh>
    <phoneticPr fontId="3"/>
  </si>
  <si>
    <t>室名</t>
    <rPh sb="0" eb="1">
      <t>シツ</t>
    </rPh>
    <rPh sb="1" eb="2">
      <t>メイ</t>
    </rPh>
    <phoneticPr fontId="3"/>
  </si>
  <si>
    <t>備品の品目及び数量等</t>
    <rPh sb="0" eb="2">
      <t>ビヒン</t>
    </rPh>
    <rPh sb="3" eb="5">
      <t>ヒンモク</t>
    </rPh>
    <rPh sb="5" eb="6">
      <t>オヨ</t>
    </rPh>
    <rPh sb="7" eb="9">
      <t>スウリョウ</t>
    </rPh>
    <rPh sb="9" eb="10">
      <t>トウ</t>
    </rPh>
    <phoneticPr fontId="3"/>
  </si>
  <si>
    <t>備考</t>
    <phoneticPr fontId="3"/>
  </si>
  <si>
    <t>　１　申請するサービス種類に関して、基準省令で定められた設備基準上必要とされている設備等に</t>
    <rPh sb="33" eb="35">
      <t>ヒツヨウ</t>
    </rPh>
    <rPh sb="41" eb="43">
      <t>セツビ</t>
    </rPh>
    <rPh sb="43" eb="44">
      <t>トウ</t>
    </rPh>
    <phoneticPr fontId="3"/>
  </si>
  <si>
    <t>　　ついて記載してください。</t>
    <phoneticPr fontId="3"/>
  </si>
  <si>
    <t>　２ 必要に応じて写真等を添付してください。</t>
    <phoneticPr fontId="3"/>
  </si>
  <si>
    <t>（参考様式３）</t>
    <rPh sb="1" eb="3">
      <t>サンコウ</t>
    </rPh>
    <rPh sb="3" eb="5">
      <t>ヨウシキ</t>
    </rPh>
    <phoneticPr fontId="3"/>
  </si>
  <si>
    <t>○○○経歴書</t>
    <rPh sb="3" eb="6">
      <t>ケイレキショ</t>
    </rPh>
    <phoneticPr fontId="3"/>
  </si>
  <si>
    <t>フリガナ</t>
    <phoneticPr fontId="3"/>
  </si>
  <si>
    <t>生年月日</t>
    <rPh sb="0" eb="2">
      <t>セイネン</t>
    </rPh>
    <rPh sb="2" eb="4">
      <t>ガッピ</t>
    </rPh>
    <phoneticPr fontId="3"/>
  </si>
  <si>
    <t>　　年　　月　　日</t>
    <rPh sb="2" eb="3">
      <t>ネン</t>
    </rPh>
    <rPh sb="5" eb="6">
      <t>ガツ</t>
    </rPh>
    <rPh sb="8" eb="9">
      <t>ヒ</t>
    </rPh>
    <phoneticPr fontId="3"/>
  </si>
  <si>
    <t>氏名</t>
    <rPh sb="0" eb="2">
      <t>シメイ</t>
    </rPh>
    <phoneticPr fontId="3"/>
  </si>
  <si>
    <t>住所</t>
    <rPh sb="0" eb="2">
      <t>ジュウショ</t>
    </rPh>
    <phoneticPr fontId="3"/>
  </si>
  <si>
    <t>（郵便番号　　　－　　　）</t>
    <rPh sb="1" eb="3">
      <t>ユウビン</t>
    </rPh>
    <rPh sb="3" eb="5">
      <t>バンゴウ</t>
    </rPh>
    <phoneticPr fontId="3"/>
  </si>
  <si>
    <t>電話番号</t>
    <rPh sb="0" eb="2">
      <t>デンワ</t>
    </rPh>
    <rPh sb="2" eb="4">
      <t>バンゴウ</t>
    </rPh>
    <phoneticPr fontId="3"/>
  </si>
  <si>
    <t>主な職歴等</t>
    <rPh sb="0" eb="1">
      <t>オモ</t>
    </rPh>
    <rPh sb="2" eb="4">
      <t>ショクレキ</t>
    </rPh>
    <rPh sb="4" eb="5">
      <t>トウ</t>
    </rPh>
    <phoneticPr fontId="3"/>
  </si>
  <si>
    <t>年　月　～　年　月</t>
    <rPh sb="0" eb="1">
      <t>ネン</t>
    </rPh>
    <rPh sb="2" eb="3">
      <t>ガツ</t>
    </rPh>
    <rPh sb="6" eb="7">
      <t>ネン</t>
    </rPh>
    <rPh sb="8" eb="9">
      <t>ガツ</t>
    </rPh>
    <phoneticPr fontId="3"/>
  </si>
  <si>
    <t>勤務先等</t>
    <rPh sb="0" eb="2">
      <t>キンム</t>
    </rPh>
    <rPh sb="2" eb="3">
      <t>サキ</t>
    </rPh>
    <rPh sb="3" eb="4">
      <t>トウ</t>
    </rPh>
    <phoneticPr fontId="3"/>
  </si>
  <si>
    <t>職務内容</t>
    <rPh sb="0" eb="2">
      <t>ショクム</t>
    </rPh>
    <rPh sb="2" eb="4">
      <t>ナイヨウ</t>
    </rPh>
    <phoneticPr fontId="3"/>
  </si>
  <si>
    <t>職務に関連する資格</t>
    <rPh sb="0" eb="2">
      <t>ショクム</t>
    </rPh>
    <rPh sb="3" eb="5">
      <t>カンレン</t>
    </rPh>
    <rPh sb="7" eb="9">
      <t>シカク</t>
    </rPh>
    <phoneticPr fontId="3"/>
  </si>
  <si>
    <t>資格の種類</t>
    <rPh sb="0" eb="2">
      <t>シカク</t>
    </rPh>
    <rPh sb="3" eb="5">
      <t>シュルイ</t>
    </rPh>
    <phoneticPr fontId="3"/>
  </si>
  <si>
    <t>資格取得年月日</t>
    <rPh sb="0" eb="2">
      <t>シカク</t>
    </rPh>
    <rPh sb="2" eb="4">
      <t>シュトク</t>
    </rPh>
    <rPh sb="4" eb="7">
      <t>ネンガッピ</t>
    </rPh>
    <phoneticPr fontId="3"/>
  </si>
  <si>
    <t>備考（研修等の受講の状況等）</t>
    <rPh sb="0" eb="2">
      <t>ビコウ</t>
    </rPh>
    <rPh sb="3" eb="5">
      <t>ケンシュウ</t>
    </rPh>
    <rPh sb="5" eb="6">
      <t>トウ</t>
    </rPh>
    <rPh sb="7" eb="9">
      <t>ジュコウ</t>
    </rPh>
    <rPh sb="10" eb="12">
      <t>ジョウキョウ</t>
    </rPh>
    <rPh sb="12" eb="13">
      <t>トウ</t>
    </rPh>
    <phoneticPr fontId="3"/>
  </si>
  <si>
    <t>備考</t>
    <rPh sb="0" eb="2">
      <t>ビコウ</t>
    </rPh>
    <phoneticPr fontId="3"/>
  </si>
  <si>
    <t>　１　管理者のほか、居宅介護・外出介護の場合はサービス提供責任者の、行動援護の場合はサービス提供責任者及び行</t>
    <rPh sb="3" eb="6">
      <t>カンリシャ</t>
    </rPh>
    <rPh sb="10" eb="12">
      <t>キョタク</t>
    </rPh>
    <rPh sb="12" eb="14">
      <t>カイゴ</t>
    </rPh>
    <rPh sb="15" eb="17">
      <t>ガイシュツ</t>
    </rPh>
    <rPh sb="17" eb="19">
      <t>カイゴ</t>
    </rPh>
    <rPh sb="20" eb="22">
      <t>バアイ</t>
    </rPh>
    <rPh sb="27" eb="29">
      <t>テイキョウ</t>
    </rPh>
    <rPh sb="29" eb="32">
      <t>セキニンシャ</t>
    </rPh>
    <rPh sb="34" eb="36">
      <t>コウドウ</t>
    </rPh>
    <rPh sb="36" eb="38">
      <t>エンゴ</t>
    </rPh>
    <rPh sb="39" eb="41">
      <t>バアイ</t>
    </rPh>
    <rPh sb="46" eb="48">
      <t>テイキョウ</t>
    </rPh>
    <rPh sb="48" eb="51">
      <t>セキニンシャ</t>
    </rPh>
    <rPh sb="51" eb="52">
      <t>オヨ</t>
    </rPh>
    <rPh sb="53" eb="54">
      <t>ギョウ</t>
    </rPh>
    <phoneticPr fontId="3"/>
  </si>
  <si>
    <t>　　動援護に従事する従業者の、共同生活援助の場合は世話人の経歴書が必要です。</t>
    <phoneticPr fontId="3"/>
  </si>
  <si>
    <t>　２　「○○○」には、「管理者」「サービス提供責任者」「世話人」等を記載してください。</t>
    <rPh sb="12" eb="15">
      <t>カンリシャ</t>
    </rPh>
    <rPh sb="21" eb="23">
      <t>テイキョウ</t>
    </rPh>
    <rPh sb="23" eb="25">
      <t>セキニン</t>
    </rPh>
    <rPh sb="25" eb="26">
      <t>シャ</t>
    </rPh>
    <rPh sb="28" eb="30">
      <t>セワ</t>
    </rPh>
    <rPh sb="30" eb="31">
      <t>ニン</t>
    </rPh>
    <rPh sb="32" eb="33">
      <t>ナド</t>
    </rPh>
    <rPh sb="34" eb="36">
      <t>キサイ</t>
    </rPh>
    <phoneticPr fontId="3"/>
  </si>
  <si>
    <t>　３　住所・電話番号は、自宅のものを記載してください。</t>
    <rPh sb="3" eb="5">
      <t>ジュウショ</t>
    </rPh>
    <rPh sb="6" eb="8">
      <t>デンワ</t>
    </rPh>
    <rPh sb="8" eb="10">
      <t>バンゴウ</t>
    </rPh>
    <rPh sb="12" eb="14">
      <t>ジタク</t>
    </rPh>
    <rPh sb="18" eb="20">
      <t>キサイ</t>
    </rPh>
    <phoneticPr fontId="3"/>
  </si>
  <si>
    <t>（参考様式４）</t>
    <rPh sb="1" eb="3">
      <t>サンコウ</t>
    </rPh>
    <rPh sb="3" eb="5">
      <t>ヨウシキ</t>
    </rPh>
    <phoneticPr fontId="3"/>
  </si>
  <si>
    <t>氏　　名</t>
    <rPh sb="0" eb="1">
      <t>シ</t>
    </rPh>
    <rPh sb="3" eb="4">
      <t>メイ</t>
    </rPh>
    <phoneticPr fontId="3"/>
  </si>
  <si>
    <t>施設又は事業所名</t>
    <rPh sb="0" eb="2">
      <t>シセツ</t>
    </rPh>
    <rPh sb="2" eb="3">
      <t>マタ</t>
    </rPh>
    <rPh sb="4" eb="7">
      <t>ジギョウショ</t>
    </rPh>
    <rPh sb="7" eb="8">
      <t>メイ</t>
    </rPh>
    <phoneticPr fontId="3"/>
  </si>
  <si>
    <t>日</t>
    <rPh sb="0" eb="1">
      <t>ニチ</t>
    </rPh>
    <phoneticPr fontId="3"/>
  </si>
  <si>
    <t>実 務 経 験 証 明 書</t>
    <rPh sb="0" eb="1">
      <t>ジツ</t>
    </rPh>
    <rPh sb="2" eb="3">
      <t>ツトム</t>
    </rPh>
    <rPh sb="4" eb="5">
      <t>キョウ</t>
    </rPh>
    <rPh sb="6" eb="7">
      <t>シルシ</t>
    </rPh>
    <rPh sb="8" eb="9">
      <t>アカシ</t>
    </rPh>
    <rPh sb="10" eb="11">
      <t>メイ</t>
    </rPh>
    <rPh sb="12" eb="13">
      <t>ショ</t>
    </rPh>
    <phoneticPr fontId="3"/>
  </si>
  <si>
    <t>所在地</t>
    <rPh sb="0" eb="3">
      <t>ショザイチ</t>
    </rPh>
    <phoneticPr fontId="3"/>
  </si>
  <si>
    <t>代表者名</t>
    <rPh sb="0" eb="3">
      <t>ダイヒョウシャ</t>
    </rPh>
    <rPh sb="3" eb="4">
      <t>メイ</t>
    </rPh>
    <phoneticPr fontId="3"/>
  </si>
  <si>
    <t>㊞</t>
  </si>
  <si>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3"/>
  </si>
  <si>
    <t>現　住　所</t>
    <rPh sb="0" eb="1">
      <t>ウツツ</t>
    </rPh>
    <rPh sb="2" eb="3">
      <t>ジュウ</t>
    </rPh>
    <rPh sb="4" eb="5">
      <t>ショ</t>
    </rPh>
    <phoneticPr fontId="3"/>
  </si>
  <si>
    <t>施設又は事業所名</t>
    <rPh sb="0" eb="2">
      <t>シセツ</t>
    </rPh>
    <rPh sb="2" eb="3">
      <t>マタ</t>
    </rPh>
    <rPh sb="4" eb="6">
      <t>ジギョウ</t>
    </rPh>
    <rPh sb="6" eb="7">
      <t>ショ</t>
    </rPh>
    <rPh sb="7" eb="8">
      <t>メイ</t>
    </rPh>
    <phoneticPr fontId="3"/>
  </si>
  <si>
    <t>施設・事業所の種別（　　　　　　　　　　　　　　　　　　　　　）</t>
    <rPh sb="0" eb="2">
      <t>シセツ</t>
    </rPh>
    <rPh sb="3" eb="6">
      <t>ジギョウショ</t>
    </rPh>
    <rPh sb="7" eb="9">
      <t>シュベツ</t>
    </rPh>
    <phoneticPr fontId="3"/>
  </si>
  <si>
    <t>業　務　内　容</t>
    <rPh sb="0" eb="1">
      <t>ギョウ</t>
    </rPh>
    <rPh sb="2" eb="3">
      <t>ツトム</t>
    </rPh>
    <rPh sb="4" eb="5">
      <t>ナイ</t>
    </rPh>
    <rPh sb="6" eb="7">
      <t>カタチ</t>
    </rPh>
    <phoneticPr fontId="3"/>
  </si>
  <si>
    <t>職名（　　　　　　　　　　　　　　　）</t>
    <rPh sb="0" eb="2">
      <t>ショクメイ</t>
    </rPh>
    <phoneticPr fontId="3"/>
  </si>
  <si>
    <t>業　務　期　間</t>
    <rPh sb="0" eb="1">
      <t>ギョウ</t>
    </rPh>
    <rPh sb="2" eb="3">
      <t>ツトム</t>
    </rPh>
    <rPh sb="4" eb="5">
      <t>キ</t>
    </rPh>
    <rPh sb="6" eb="7">
      <t>アイダ</t>
    </rPh>
    <phoneticPr fontId="3"/>
  </si>
  <si>
    <t>　　　年　　　月　　　日から　　　年　　　月　　　日（　　　年　　　月間）</t>
    <rPh sb="3" eb="4">
      <t>ネン</t>
    </rPh>
    <rPh sb="7" eb="8">
      <t>ガツ</t>
    </rPh>
    <rPh sb="11" eb="12">
      <t>ニチ</t>
    </rPh>
    <rPh sb="17" eb="18">
      <t>ネン</t>
    </rPh>
    <rPh sb="21" eb="22">
      <t>ガツ</t>
    </rPh>
    <rPh sb="25" eb="26">
      <t>ニチ</t>
    </rPh>
    <rPh sb="30" eb="31">
      <t>ネン</t>
    </rPh>
    <rPh sb="34" eb="35">
      <t>ゲツ</t>
    </rPh>
    <rPh sb="35" eb="36">
      <t>カン</t>
    </rPh>
    <phoneticPr fontId="3"/>
  </si>
  <si>
    <t>従　事　日　数</t>
    <rPh sb="0" eb="1">
      <t>ジュ</t>
    </rPh>
    <rPh sb="2" eb="3">
      <t>コト</t>
    </rPh>
    <rPh sb="4" eb="5">
      <t>ニチ</t>
    </rPh>
    <rPh sb="6" eb="7">
      <t>スウ</t>
    </rPh>
    <phoneticPr fontId="3"/>
  </si>
  <si>
    <t>(うち知的障害者及び知的障害児又は精神障害者の介護等の業務に従事した日数)</t>
    <phoneticPr fontId="3"/>
  </si>
  <si>
    <t>（注）</t>
    <rPh sb="1" eb="2">
      <t>チュウ</t>
    </rPh>
    <phoneticPr fontId="3"/>
  </si>
  <si>
    <t>１．</t>
    <phoneticPr fontId="3"/>
  </si>
  <si>
    <t>当証明書は、居宅介護従業者が行動援護に従事する場合の実務経験を証明し、提出するものとし、1枚で証明できない場合は、複数枚提出してください。</t>
    <rPh sb="14" eb="16">
      <t>コウドウ</t>
    </rPh>
    <phoneticPr fontId="3"/>
  </si>
  <si>
    <t>２．</t>
    <phoneticPr fontId="3"/>
  </si>
  <si>
    <t>実務経験とは、「指定施設における業務の範囲等及び介護福祉士試験の受験資格に係る介護等の業務の範囲等について」（昭和６３年２月１２日社庶第２９号厚生省社会局長、児童家庭局長連名通知）の別添２「介護福祉試験の受験資格の認定に係る介護等の業務の範囲等」を参考にしてください。</t>
    <phoneticPr fontId="3"/>
  </si>
  <si>
    <t>３．</t>
    <phoneticPr fontId="3"/>
  </si>
  <si>
    <t>業務期間欄は、証明を受ける者が直接処遇に関する業務を行っていた期間を記入すること。（産休・育休・療養休暇や長期研修期間等は業務期間となりません）</t>
    <rPh sb="0" eb="2">
      <t>ギョウム</t>
    </rPh>
    <rPh sb="2" eb="4">
      <t>キカン</t>
    </rPh>
    <rPh sb="4" eb="5">
      <t>ラン</t>
    </rPh>
    <rPh sb="7" eb="9">
      <t>ショウメイ</t>
    </rPh>
    <rPh sb="10" eb="11">
      <t>ウ</t>
    </rPh>
    <rPh sb="13" eb="14">
      <t>シャ</t>
    </rPh>
    <rPh sb="15" eb="17">
      <t>チョクセツ</t>
    </rPh>
    <rPh sb="17" eb="19">
      <t>ショグウ</t>
    </rPh>
    <rPh sb="20" eb="21">
      <t>カン</t>
    </rPh>
    <rPh sb="23" eb="25">
      <t>ギョウム</t>
    </rPh>
    <rPh sb="26" eb="27">
      <t>オコナ</t>
    </rPh>
    <rPh sb="31" eb="33">
      <t>キカン</t>
    </rPh>
    <rPh sb="34" eb="36">
      <t>キニュウ</t>
    </rPh>
    <rPh sb="42" eb="44">
      <t>サンキュウ</t>
    </rPh>
    <rPh sb="45" eb="46">
      <t>イク</t>
    </rPh>
    <rPh sb="46" eb="47">
      <t>キュウ</t>
    </rPh>
    <rPh sb="48" eb="50">
      <t>リョウヨウ</t>
    </rPh>
    <rPh sb="50" eb="52">
      <t>キュウカ</t>
    </rPh>
    <rPh sb="53" eb="55">
      <t>チョウキ</t>
    </rPh>
    <rPh sb="55" eb="57">
      <t>ケンシュウ</t>
    </rPh>
    <rPh sb="57" eb="60">
      <t>キカントウ</t>
    </rPh>
    <rPh sb="61" eb="63">
      <t>ギョウム</t>
    </rPh>
    <rPh sb="63" eb="65">
      <t>キカン</t>
    </rPh>
    <phoneticPr fontId="3"/>
  </si>
  <si>
    <t>現在、既に必要とする実務経験期間を満たしている場合は、実務経験証明書作成日までの期間または、退職した日までの期間を記入してください。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3"/>
  </si>
  <si>
    <t>４．</t>
    <phoneticPr fontId="3"/>
  </si>
  <si>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3"/>
  </si>
  <si>
    <t>川口市長　宛</t>
    <rPh sb="0" eb="2">
      <t>カワグチ</t>
    </rPh>
    <rPh sb="2" eb="4">
      <t>シチョウ</t>
    </rPh>
    <rPh sb="5" eb="6">
      <t>ア</t>
    </rPh>
    <phoneticPr fontId="3"/>
  </si>
  <si>
    <t>令和　　　　年　　　　月　　　　日</t>
    <rPh sb="0" eb="2">
      <t>レイワ</t>
    </rPh>
    <rPh sb="6" eb="7">
      <t>ネン</t>
    </rPh>
    <rPh sb="11" eb="12">
      <t>ガツ</t>
    </rPh>
    <rPh sb="16" eb="17">
      <t>ニチ</t>
    </rPh>
    <phoneticPr fontId="3"/>
  </si>
  <si>
    <t>（生年月日　　　　年　　月　　日）</t>
    <rPh sb="1" eb="3">
      <t>セイネン</t>
    </rPh>
    <rPh sb="3" eb="5">
      <t>ガッピ</t>
    </rPh>
    <rPh sb="9" eb="10">
      <t>ネン</t>
    </rPh>
    <rPh sb="12" eb="13">
      <t>ガツ</t>
    </rPh>
    <rPh sb="15" eb="16">
      <t>ニチ</t>
    </rPh>
    <phoneticPr fontId="3"/>
  </si>
  <si>
    <t>役　員　等　名　簿</t>
    <rPh sb="0" eb="1">
      <t>エキ</t>
    </rPh>
    <rPh sb="2" eb="3">
      <t>イン</t>
    </rPh>
    <rPh sb="4" eb="5">
      <t>ナド</t>
    </rPh>
    <rPh sb="6" eb="7">
      <t>メイ</t>
    </rPh>
    <rPh sb="8" eb="9">
      <t>ボ</t>
    </rPh>
    <phoneticPr fontId="3"/>
  </si>
  <si>
    <t>申請者（法人）名（　　　　　　　　　　　　　　）</t>
    <rPh sb="0" eb="3">
      <t>シンセイシャ</t>
    </rPh>
    <rPh sb="4" eb="6">
      <t>ホウジン</t>
    </rPh>
    <rPh sb="7" eb="8">
      <t>ナ</t>
    </rPh>
    <phoneticPr fontId="8"/>
  </si>
  <si>
    <t>（ふりがな）
氏名</t>
    <phoneticPr fontId="8"/>
  </si>
  <si>
    <t>生年月日</t>
    <rPh sb="0" eb="2">
      <t>セイネン</t>
    </rPh>
    <rPh sb="2" eb="4">
      <t>ガッピ</t>
    </rPh>
    <phoneticPr fontId="8"/>
  </si>
  <si>
    <r>
      <t>（ふりがな）</t>
    </r>
    <r>
      <rPr>
        <sz val="11"/>
        <rFont val="ＭＳ ゴシック"/>
        <family val="3"/>
        <charset val="128"/>
      </rPr>
      <t xml:space="preserve">
住所</t>
    </r>
    <rPh sb="7" eb="9">
      <t>ジュウショ</t>
    </rPh>
    <phoneticPr fontId="8"/>
  </si>
  <si>
    <t>役職名・呼称</t>
    <rPh sb="0" eb="3">
      <t>ヤクショクメイ</t>
    </rPh>
    <rPh sb="4" eb="5">
      <t>ヨ</t>
    </rPh>
    <rPh sb="5" eb="6">
      <t>ショウ</t>
    </rPh>
    <phoneticPr fontId="8"/>
  </si>
  <si>
    <t>TEL</t>
    <phoneticPr fontId="8"/>
  </si>
  <si>
    <t>FAX</t>
    <phoneticPr fontId="8"/>
  </si>
  <si>
    <t>注　当該法人の役員（業務を執行する社員、取締役、執行役又はこれらに準ずる者をいい、相談役、顧問</t>
    <rPh sb="0" eb="1">
      <t>チュウ</t>
    </rPh>
    <rPh sb="2" eb="4">
      <t>トウガイ</t>
    </rPh>
    <rPh sb="4" eb="6">
      <t>ホウジン</t>
    </rPh>
    <rPh sb="7" eb="9">
      <t>ヤクイン</t>
    </rPh>
    <rPh sb="10" eb="12">
      <t>ギョウム</t>
    </rPh>
    <rPh sb="13" eb="15">
      <t>シッコウ</t>
    </rPh>
    <rPh sb="17" eb="19">
      <t>シャイン</t>
    </rPh>
    <rPh sb="20" eb="23">
      <t>トリシマリヤク</t>
    </rPh>
    <rPh sb="24" eb="26">
      <t>シッコウ</t>
    </rPh>
    <rPh sb="26" eb="27">
      <t>ヤク</t>
    </rPh>
    <rPh sb="27" eb="28">
      <t>マタ</t>
    </rPh>
    <rPh sb="33" eb="34">
      <t>ジュン</t>
    </rPh>
    <rPh sb="36" eb="37">
      <t>モノ</t>
    </rPh>
    <rPh sb="41" eb="44">
      <t>ソウダンヤク</t>
    </rPh>
    <rPh sb="45" eb="47">
      <t>コモン</t>
    </rPh>
    <phoneticPr fontId="8"/>
  </si>
  <si>
    <t>　その他いかなる名称を有する者であるかを問わず、法人に対し業務を執行する社員、取締役、執行役又</t>
    <rPh sb="3" eb="4">
      <t>タ</t>
    </rPh>
    <rPh sb="8" eb="10">
      <t>メイショウ</t>
    </rPh>
    <rPh sb="11" eb="12">
      <t>ユウ</t>
    </rPh>
    <rPh sb="14" eb="15">
      <t>モノ</t>
    </rPh>
    <rPh sb="20" eb="21">
      <t>ト</t>
    </rPh>
    <rPh sb="24" eb="26">
      <t>ホウジン</t>
    </rPh>
    <rPh sb="27" eb="28">
      <t>タイ</t>
    </rPh>
    <rPh sb="29" eb="31">
      <t>ギョウム</t>
    </rPh>
    <rPh sb="32" eb="34">
      <t>シッコウ</t>
    </rPh>
    <rPh sb="36" eb="38">
      <t>シャイン</t>
    </rPh>
    <rPh sb="39" eb="42">
      <t>トリシマリヤク</t>
    </rPh>
    <rPh sb="43" eb="45">
      <t>シッコウ</t>
    </rPh>
    <rPh sb="45" eb="46">
      <t>ヤク</t>
    </rPh>
    <rPh sb="46" eb="47">
      <t>マタ</t>
    </rPh>
    <phoneticPr fontId="8"/>
  </si>
  <si>
    <t>　はこれらに準ずる者と同等の支配力を有するものと認められる者を含む。）及び事業所を管理する者に</t>
    <rPh sb="6" eb="7">
      <t>ジュン</t>
    </rPh>
    <rPh sb="9" eb="10">
      <t>モノ</t>
    </rPh>
    <rPh sb="11" eb="13">
      <t>ドウトウ</t>
    </rPh>
    <rPh sb="14" eb="17">
      <t>シハイリョク</t>
    </rPh>
    <rPh sb="18" eb="19">
      <t>ユウ</t>
    </rPh>
    <rPh sb="24" eb="25">
      <t>ミト</t>
    </rPh>
    <rPh sb="29" eb="30">
      <t>モノ</t>
    </rPh>
    <rPh sb="31" eb="32">
      <t>フク</t>
    </rPh>
    <rPh sb="35" eb="36">
      <t>オヨ</t>
    </rPh>
    <rPh sb="37" eb="40">
      <t>ジギョウショ</t>
    </rPh>
    <rPh sb="41" eb="43">
      <t>カンリ</t>
    </rPh>
    <rPh sb="45" eb="46">
      <t>モノ</t>
    </rPh>
    <phoneticPr fontId="8"/>
  </si>
  <si>
    <t>　ついて記入してください。</t>
    <rPh sb="4" eb="6">
      <t>キニュウ</t>
    </rPh>
    <phoneticPr fontId="8"/>
  </si>
  <si>
    <t>（参考様式８）</t>
    <phoneticPr fontId="3"/>
  </si>
  <si>
    <t>別紙</t>
    <rPh sb="0" eb="2">
      <t>ベッシ</t>
    </rPh>
    <phoneticPr fontId="3"/>
  </si>
  <si>
    <t>　他の法律において既に指定を受けている事業等について</t>
    <rPh sb="1" eb="2">
      <t>タ</t>
    </rPh>
    <rPh sb="3" eb="5">
      <t>ホウリツ</t>
    </rPh>
    <rPh sb="9" eb="10">
      <t>スデ</t>
    </rPh>
    <rPh sb="11" eb="13">
      <t>シテイ</t>
    </rPh>
    <rPh sb="14" eb="15">
      <t>ウ</t>
    </rPh>
    <rPh sb="19" eb="21">
      <t>ジギョウ</t>
    </rPh>
    <rPh sb="21" eb="22">
      <t>トウ</t>
    </rPh>
    <phoneticPr fontId="3"/>
  </si>
  <si>
    <t>法律の名称・事業等の種類</t>
    <rPh sb="0" eb="2">
      <t>ホウリツ</t>
    </rPh>
    <rPh sb="3" eb="5">
      <t>メイショウ</t>
    </rPh>
    <rPh sb="6" eb="8">
      <t>ジギョウ</t>
    </rPh>
    <rPh sb="8" eb="9">
      <t>トウ</t>
    </rPh>
    <rPh sb="10" eb="12">
      <t>シュルイ</t>
    </rPh>
    <phoneticPr fontId="3"/>
  </si>
  <si>
    <t>指定年月日</t>
    <rPh sb="0" eb="2">
      <t>シテイ</t>
    </rPh>
    <rPh sb="2" eb="5">
      <t>ネンガッピ</t>
    </rPh>
    <phoneticPr fontId="3"/>
  </si>
  <si>
    <t>指定事業所番号</t>
    <rPh sb="0" eb="2">
      <t>シテイ</t>
    </rPh>
    <rPh sb="2" eb="5">
      <t>ジギョウショ</t>
    </rPh>
    <rPh sb="5" eb="7">
      <t>バンゴウ</t>
    </rPh>
    <phoneticPr fontId="3"/>
  </si>
  <si>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3"/>
  </si>
  <si>
    <t>サービス種別</t>
    <rPh sb="4" eb="6">
      <t>シュベツ</t>
    </rPh>
    <phoneticPr fontId="25"/>
  </si>
  <si>
    <t>居宅介護</t>
  </si>
  <si>
    <t>年</t>
    <rPh sb="0" eb="1">
      <t>ネン</t>
    </rPh>
    <phoneticPr fontId="3"/>
  </si>
  <si>
    <t>月</t>
    <rPh sb="0" eb="1">
      <t>ゲツ</t>
    </rPh>
    <phoneticPr fontId="3"/>
  </si>
  <si>
    <t>事業所名</t>
    <rPh sb="0" eb="3">
      <t>ジギョウショ</t>
    </rPh>
    <rPh sb="3" eb="4">
      <t>メイ</t>
    </rPh>
    <phoneticPr fontId="25"/>
  </si>
  <si>
    <t>(1)記載する期間</t>
    <rPh sb="3" eb="5">
      <t>キサイ</t>
    </rPh>
    <rPh sb="7" eb="9">
      <t>キカン</t>
    </rPh>
    <phoneticPr fontId="3"/>
  </si>
  <si>
    <t>４週</t>
  </si>
  <si>
    <t>(2)予定/実績の別</t>
    <rPh sb="3" eb="5">
      <t>ヨテイ</t>
    </rPh>
    <rPh sb="6" eb="8">
      <t>ジッセキ</t>
    </rPh>
    <rPh sb="9" eb="10">
      <t>ベツ</t>
    </rPh>
    <phoneticPr fontId="3"/>
  </si>
  <si>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5"/>
  </si>
  <si>
    <t>時間/週</t>
    <rPh sb="0" eb="2">
      <t>ジカン</t>
    </rPh>
    <rPh sb="3" eb="4">
      <t>シュウ</t>
    </rPh>
    <phoneticPr fontId="3"/>
  </si>
  <si>
    <t>時間/月</t>
    <rPh sb="0" eb="2">
      <t>ジカン</t>
    </rPh>
    <rPh sb="3" eb="4">
      <t>ツキ</t>
    </rPh>
    <phoneticPr fontId="3"/>
  </si>
  <si>
    <t>No.</t>
    <phoneticPr fontId="3"/>
  </si>
  <si>
    <t>(4)職種</t>
    <rPh sb="3" eb="5">
      <t>ショクシュ</t>
    </rPh>
    <phoneticPr fontId="3"/>
  </si>
  <si>
    <t>(5)勤務形態</t>
    <rPh sb="3" eb="5">
      <t>キンム</t>
    </rPh>
    <rPh sb="5" eb="7">
      <t>ケイタイ</t>
    </rPh>
    <phoneticPr fontId="3"/>
  </si>
  <si>
    <t>(6)資格</t>
    <rPh sb="3" eb="5">
      <t>シカク</t>
    </rPh>
    <phoneticPr fontId="3"/>
  </si>
  <si>
    <t>(7)氏名</t>
    <rPh sb="3" eb="5">
      <t>シメイ</t>
    </rPh>
    <phoneticPr fontId="3"/>
  </si>
  <si>
    <t>(8)</t>
    <phoneticPr fontId="3"/>
  </si>
  <si>
    <t>(9)勤務時間数合計</t>
    <rPh sb="3" eb="5">
      <t>キンム</t>
    </rPh>
    <rPh sb="5" eb="7">
      <t>ジカン</t>
    </rPh>
    <rPh sb="7" eb="8">
      <t>スウ</t>
    </rPh>
    <rPh sb="8" eb="10">
      <t>ゴウケイ</t>
    </rPh>
    <phoneticPr fontId="3"/>
  </si>
  <si>
    <t>(10)週平均の勤務時間数</t>
    <rPh sb="4" eb="7">
      <t>シュウヘイキン</t>
    </rPh>
    <rPh sb="8" eb="10">
      <t>キンム</t>
    </rPh>
    <rPh sb="10" eb="12">
      <t>ジカン</t>
    </rPh>
    <rPh sb="12" eb="13">
      <t>スウ</t>
    </rPh>
    <phoneticPr fontId="3"/>
  </si>
  <si>
    <t>(11)兼務状況
（兼務先／兼務する職務の内容）等</t>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</si>
  <si>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</si>
  <si>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</si>
  <si>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</si>
  <si>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</si>
  <si>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第５週</t>
    <rPh sb="0" eb="1">
      <t>ダイ</t>
    </rPh>
    <rPh sb="2" eb="3">
      <t>シュウ</t>
    </rPh>
    <phoneticPr fontId="3"/>
  </si>
  <si>
    <t>※選択肢にない職種については直接入力してください</t>
    <phoneticPr fontId="30"/>
  </si>
  <si>
    <t>管理者</t>
    <rPh sb="0" eb="3">
      <t>カンリシャ</t>
    </rPh>
    <phoneticPr fontId="30"/>
  </si>
  <si>
    <t>A</t>
  </si>
  <si>
    <t>サービス提供責任者</t>
    <rPh sb="4" eb="6">
      <t>テイキョウ</t>
    </rPh>
    <rPh sb="6" eb="9">
      <t>セキニンシャ</t>
    </rPh>
    <phoneticPr fontId="30"/>
  </si>
  <si>
    <t>B</t>
  </si>
  <si>
    <t>C</t>
  </si>
  <si>
    <t>従業者</t>
    <rPh sb="0" eb="3">
      <t>ジュウギョウシャ</t>
    </rPh>
    <phoneticPr fontId="30"/>
  </si>
  <si>
    <t>D</t>
  </si>
  <si>
    <t>E</t>
    <phoneticPr fontId="17"/>
  </si>
  <si>
    <t>F</t>
    <phoneticPr fontId="17"/>
  </si>
  <si>
    <t>G</t>
    <phoneticPr fontId="17"/>
  </si>
  <si>
    <t>H</t>
    <phoneticPr fontId="17"/>
  </si>
  <si>
    <t>I</t>
    <phoneticPr fontId="17"/>
  </si>
  <si>
    <t>J</t>
    <phoneticPr fontId="17"/>
  </si>
  <si>
    <t>合計</t>
    <rPh sb="0" eb="2">
      <t>ゴウケイ</t>
    </rPh>
    <phoneticPr fontId="3"/>
  </si>
  <si>
    <t>サービス提供時間</t>
    <rPh sb="4" eb="6">
      <t>テイキョウ</t>
    </rPh>
    <rPh sb="6" eb="8">
      <t>ジカン</t>
    </rPh>
    <phoneticPr fontId="3"/>
  </si>
  <si>
    <t>＜人員に関する基準＞</t>
    <rPh sb="1" eb="3">
      <t>ジンイン</t>
    </rPh>
    <rPh sb="4" eb="5">
      <t>カン</t>
    </rPh>
    <rPh sb="7" eb="9">
      <t>キジュン</t>
    </rPh>
    <phoneticPr fontId="3"/>
  </si>
  <si>
    <t>（新規申請の場合は推定数）</t>
    <phoneticPr fontId="17"/>
  </si>
  <si>
    <t>○サービス提供責任者</t>
    <rPh sb="5" eb="7">
      <t>テイキョウ</t>
    </rPh>
    <rPh sb="7" eb="10">
      <t>セキニンシャ</t>
    </rPh>
    <phoneticPr fontId="17"/>
  </si>
  <si>
    <t>合計</t>
    <rPh sb="0" eb="2">
      <t>ゴウケイ</t>
    </rPh>
    <phoneticPr fontId="17"/>
  </si>
  <si>
    <t>区分</t>
    <rPh sb="0" eb="2">
      <t>クブン</t>
    </rPh>
    <phoneticPr fontId="17"/>
  </si>
  <si>
    <t>各区分の値とそれに基づく配置数</t>
    <phoneticPr fontId="30"/>
  </si>
  <si>
    <t>必要な配置数</t>
    <rPh sb="0" eb="2">
      <t>ヒツヨウ</t>
    </rPh>
    <rPh sb="3" eb="6">
      <t>ハイチスウ</t>
    </rPh>
    <phoneticPr fontId="17"/>
  </si>
  <si>
    <t>利用者数（通院等乗降介助以外）</t>
    <rPh sb="0" eb="3">
      <t>リヨウシャ</t>
    </rPh>
    <rPh sb="3" eb="4">
      <t>スウ</t>
    </rPh>
    <phoneticPr fontId="17"/>
  </si>
  <si>
    <t>○</t>
  </si>
  <si>
    <t>常勤換算方法によらない場合</t>
    <phoneticPr fontId="30"/>
  </si>
  <si>
    <t>サービス提供時間が450時間又はその端数を増すごとに1人以上</t>
    <phoneticPr fontId="30"/>
  </si>
  <si>
    <t>h</t>
    <phoneticPr fontId="17"/>
  </si>
  <si>
    <t>利用者数（通院等乗降介助）</t>
    <rPh sb="0" eb="3">
      <t>リヨウシャ</t>
    </rPh>
    <rPh sb="3" eb="4">
      <t>スウ</t>
    </rPh>
    <phoneticPr fontId="17"/>
  </si>
  <si>
    <t>従業者数が10人又はその端数を増すごとに1人以上</t>
    <phoneticPr fontId="30"/>
  </si>
  <si>
    <t>人</t>
    <rPh sb="0" eb="1">
      <t>ニン</t>
    </rPh>
    <phoneticPr fontId="17"/>
  </si>
  <si>
    <t>利用者数が40人又はその端数を増すごとに1人以上</t>
    <phoneticPr fontId="30"/>
  </si>
  <si>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17"/>
  </si>
  <si>
    <t>（平均利用者数）</t>
    <phoneticPr fontId="17"/>
  </si>
  <si>
    <t>常勤換算方法による場合</t>
  </si>
  <si>
    <t>次の条件を満たす場合は「○」を選択→</t>
    <rPh sb="0" eb="1">
      <t>ツギ</t>
    </rPh>
    <rPh sb="2" eb="4">
      <t>ジョウケン</t>
    </rPh>
    <rPh sb="5" eb="6">
      <t>ミ</t>
    </rPh>
    <rPh sb="8" eb="10">
      <t>バアイ</t>
    </rPh>
    <rPh sb="15" eb="17">
      <t>センタク</t>
    </rPh>
    <phoneticPr fontId="30"/>
  </si>
  <si>
    <t>①常勤のサービス提供責任者を３人以上配置</t>
    <phoneticPr fontId="30"/>
  </si>
  <si>
    <t>②サービス提供責任者の業務に主として従事する者を1人以上配置</t>
    <phoneticPr fontId="30"/>
  </si>
  <si>
    <t>③サービス提供責任者が行う業務が効率的に行われている</t>
    <phoneticPr fontId="30"/>
  </si>
  <si>
    <t>＜人員基準に関する実人数集計＞</t>
    <rPh sb="1" eb="5">
      <t>ジンインキジュン</t>
    </rPh>
    <rPh sb="6" eb="7">
      <t>カン</t>
    </rPh>
    <rPh sb="9" eb="10">
      <t>ジツ</t>
    </rPh>
    <rPh sb="10" eb="12">
      <t>ニンズウ</t>
    </rPh>
    <rPh sb="12" eb="14">
      <t>シュウケイ</t>
    </rPh>
    <phoneticPr fontId="3"/>
  </si>
  <si>
    <t>専従</t>
    <rPh sb="0" eb="2">
      <t>センジュウ</t>
    </rPh>
    <phoneticPr fontId="17"/>
  </si>
  <si>
    <t>兼務</t>
    <rPh sb="0" eb="2">
      <t>ケンム</t>
    </rPh>
    <phoneticPr fontId="17"/>
  </si>
  <si>
    <t>常勤</t>
    <rPh sb="0" eb="2">
      <t>ジョウキン</t>
    </rPh>
    <phoneticPr fontId="3"/>
  </si>
  <si>
    <t>非常勤</t>
    <rPh sb="0" eb="3">
      <t>ヒジョウキン</t>
    </rPh>
    <phoneticPr fontId="3"/>
  </si>
  <si>
    <t>常勤換算数</t>
    <rPh sb="0" eb="5">
      <t>ジョウキンカンサンスウ</t>
    </rPh>
    <phoneticPr fontId="30"/>
  </si>
  <si>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5"/>
  </si>
  <si>
    <t>　(1) 「４週」・「暦月」のいずれかを選択してください。</t>
    <rPh sb="7" eb="8">
      <t>シュウ</t>
    </rPh>
    <rPh sb="11" eb="12">
      <t>レキ</t>
    </rPh>
    <rPh sb="12" eb="13">
      <t>ツキ</t>
    </rPh>
    <rPh sb="20" eb="22">
      <t>センタク</t>
    </rPh>
    <phoneticPr fontId="25"/>
  </si>
  <si>
    <t>　(2) 「予定」・「実績」のいずれかを選択してください。</t>
    <rPh sb="6" eb="8">
      <t>ヨテイ</t>
    </rPh>
    <rPh sb="11" eb="13">
      <t>ジッセキ</t>
    </rPh>
    <rPh sb="20" eb="22">
      <t>センタク</t>
    </rPh>
    <phoneticPr fontId="25"/>
  </si>
  <si>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5"/>
  </si>
  <si>
    <t>　(4) 従業者の職種を入力してください。</t>
    <rPh sb="5" eb="8">
      <t>ジュウギョウシャ</t>
    </rPh>
    <rPh sb="9" eb="11">
      <t>ショクシュ</t>
    </rPh>
    <rPh sb="12" eb="14">
      <t>ニュウリョク</t>
    </rPh>
    <phoneticPr fontId="25"/>
  </si>
  <si>
    <t xml:space="preserve"> 　　 記入の順序は、職種ごとにまとめてください。</t>
    <rPh sb="4" eb="6">
      <t>キニュウ</t>
    </rPh>
    <rPh sb="7" eb="9">
      <t>ジュンジョ</t>
    </rPh>
    <rPh sb="11" eb="13">
      <t>ショクシュ</t>
    </rPh>
    <phoneticPr fontId="25"/>
  </si>
  <si>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7"/>
  </si>
  <si>
    <t>記号</t>
    <rPh sb="0" eb="2">
      <t>キゴウ</t>
    </rPh>
    <phoneticPr fontId="25"/>
  </si>
  <si>
    <t>区分</t>
    <rPh sb="0" eb="2">
      <t>クブン</t>
    </rPh>
    <phoneticPr fontId="25"/>
  </si>
  <si>
    <t>常勤で専従</t>
    <rPh sb="0" eb="2">
      <t>ジョウキン</t>
    </rPh>
    <rPh sb="3" eb="5">
      <t>センジュウ</t>
    </rPh>
    <phoneticPr fontId="25"/>
  </si>
  <si>
    <t>常勤で兼務</t>
    <rPh sb="0" eb="2">
      <t>ジョウキン</t>
    </rPh>
    <rPh sb="3" eb="5">
      <t>ケンム</t>
    </rPh>
    <phoneticPr fontId="25"/>
  </si>
  <si>
    <t>非常勤で専従</t>
    <rPh sb="0" eb="3">
      <t>ヒジョウキン</t>
    </rPh>
    <rPh sb="4" eb="6">
      <t>センジュウ</t>
    </rPh>
    <phoneticPr fontId="25"/>
  </si>
  <si>
    <t>非常勤で兼務</t>
    <rPh sb="0" eb="3">
      <t>ヒジョウキン</t>
    </rPh>
    <rPh sb="4" eb="6">
      <t>ケンム</t>
    </rPh>
    <phoneticPr fontId="25"/>
  </si>
  <si>
    <t>（注）常勤・非常勤の区分について</t>
    <rPh sb="1" eb="2">
      <t>チュウ</t>
    </rPh>
    <rPh sb="3" eb="5">
      <t>ジョウキン</t>
    </rPh>
    <rPh sb="6" eb="9">
      <t>ヒジョウキン</t>
    </rPh>
    <rPh sb="10" eb="12">
      <t>クブン</t>
    </rPh>
    <phoneticPr fontId="25"/>
  </si>
  <si>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5"/>
  </si>
  <si>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5"/>
  </si>
  <si>
    <t>　(6) 従業者の保有する資格を入力してください。</t>
    <rPh sb="5" eb="8">
      <t>ジュウギョウシャ</t>
    </rPh>
    <rPh sb="9" eb="11">
      <t>ホユウ</t>
    </rPh>
    <rPh sb="13" eb="15">
      <t>シカク</t>
    </rPh>
    <rPh sb="16" eb="18">
      <t>ニュウリョク</t>
    </rPh>
    <phoneticPr fontId="25"/>
  </si>
  <si>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5"/>
  </si>
  <si>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5"/>
  </si>
  <si>
    <t>　(7) 従業者の氏名を記入してください。</t>
    <rPh sb="5" eb="8">
      <t>ジュウギョウシャ</t>
    </rPh>
    <rPh sb="9" eb="11">
      <t>シメイ</t>
    </rPh>
    <rPh sb="12" eb="14">
      <t>キニュウ</t>
    </rPh>
    <phoneticPr fontId="25"/>
  </si>
  <si>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5"/>
  </si>
  <si>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25"/>
  </si>
  <si>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3"/>
  </si>
  <si>
    <t>※指定基準の確認に際しては、４週分の入力で差し支えありません。</t>
    <rPh sb="1" eb="5">
      <t>シテイキジュン</t>
    </rPh>
    <rPh sb="15" eb="17">
      <t>シュウブン</t>
    </rPh>
    <rPh sb="18" eb="20">
      <t>ニュウリョク</t>
    </rPh>
    <rPh sb="21" eb="22">
      <t>サ</t>
    </rPh>
    <rPh sb="23" eb="24">
      <t>ツカ</t>
    </rPh>
    <phoneticPr fontId="3"/>
  </si>
  <si>
    <t>　(10) 従業者ごとに、合計勤務時間数を入力してください。</t>
    <rPh sb="6" eb="9">
      <t>ジュウギョウシャ</t>
    </rPh>
    <rPh sb="13" eb="15">
      <t>ゴウケイ</t>
    </rPh>
    <rPh sb="15" eb="17">
      <t>キンム</t>
    </rPh>
    <rPh sb="17" eb="20">
      <t>ジカンスウ</t>
    </rPh>
    <rPh sb="21" eb="23">
      <t>ニュウリョク</t>
    </rPh>
    <phoneticPr fontId="25"/>
  </si>
  <si>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25"/>
  </si>
  <si>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5"/>
  </si>
  <si>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5"/>
  </si>
  <si>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5"/>
  </si>
  <si>
    <t>　　　 その他、特記事項欄としてもご活用ください。</t>
    <rPh sb="6" eb="7">
      <t>タ</t>
    </rPh>
    <rPh sb="8" eb="10">
      <t>トッキ</t>
    </rPh>
    <rPh sb="10" eb="12">
      <t>ジコウ</t>
    </rPh>
    <rPh sb="12" eb="13">
      <t>ラン</t>
    </rPh>
    <rPh sb="18" eb="20">
      <t>カツヨウ</t>
    </rPh>
    <phoneticPr fontId="7"/>
  </si>
  <si>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3"/>
  </si>
  <si>
    <t xml:space="preserve"> （14) 必要項目を満たしていれば、各事業所で使用するシフト表等をもって代替書類として差し支えありません。</t>
    <phoneticPr fontId="3"/>
  </si>
  <si>
    <t>重度訪問介護</t>
    <rPh sb="0" eb="2">
      <t>ジュウド</t>
    </rPh>
    <rPh sb="2" eb="4">
      <t>ホウモン</t>
    </rPh>
    <rPh sb="4" eb="6">
      <t>カイゴ</t>
    </rPh>
    <phoneticPr fontId="30"/>
  </si>
  <si>
    <t>利用者数</t>
    <rPh sb="0" eb="3">
      <t>リヨウシャ</t>
    </rPh>
    <rPh sb="3" eb="4">
      <t>スウ</t>
    </rPh>
    <phoneticPr fontId="17"/>
  </si>
  <si>
    <t>サービス提供時間が1000時間又はその端数を増すごとに1人以上</t>
    <phoneticPr fontId="30"/>
  </si>
  <si>
    <t>（平均利用者数）</t>
    <phoneticPr fontId="30"/>
  </si>
  <si>
    <t>従業者数が20人又はその端数を増すごとに1人以上</t>
    <phoneticPr fontId="30"/>
  </si>
  <si>
    <t>利用者数が10人又はその端数を増すごとに1人以上</t>
    <phoneticPr fontId="30"/>
  </si>
  <si>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0"/>
  </si>
  <si>
    <t>同行援護</t>
    <rPh sb="0" eb="2">
      <t>ドウコウ</t>
    </rPh>
    <rPh sb="2" eb="4">
      <t>エンゴ</t>
    </rPh>
    <phoneticPr fontId="30"/>
  </si>
  <si>
    <t>従業者</t>
    <phoneticPr fontId="30"/>
  </si>
  <si>
    <t>（平均利用者数）</t>
  </si>
  <si>
    <t>行動援護</t>
    <rPh sb="0" eb="4">
      <t>コウドウエンゴ</t>
    </rPh>
    <phoneticPr fontId="30"/>
  </si>
  <si>
    <t>※４週を選択してください。</t>
  </si>
  <si>
    <t>　５週目の欄は使用しないでください。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</si>
</sst>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409]d;@"/>
    <numFmt numFmtId="178" formatCode="aaa"/>
    <numFmt numFmtId="179" formatCode="0.0_ "/>
    <numFmt numFmtId="180" formatCode="0&quot;月&quot;"/>
  </numFmts>
  <fonts count="38" x14ac:knownFonts="1">
    <font>
      <sz val="11"/>
      <name val="ＭＳ Ｐゴシック"/>
      <family val="3"/>
      <charset val="128"/>
    </font>
    <font>
      <sz val="11"/>
      <name val="ＭＳ Ｐゴシック"/>
      <family val="3"/>
      <charset val="128"/>
    </font>
    <font>
      <b/>
      <sz val="14"/>
      <name val="ＭＳ ゴシック"/>
      <family val="3"/>
      <charset val="128"/>
    </font>
    <font>
      <sz val="6"/>
      <name val="ＭＳ Ｐゴシック"/>
      <family val="3"/>
      <charset val="128"/>
    </font>
    <font>
      <sz val="11"/>
      <name val="ＭＳ ゴシック"/>
      <family val="3"/>
      <charset val="128"/>
    </font>
    <font>
      <b/>
      <sz val="12"/>
      <name val="ＭＳ ゴシック"/>
      <family val="3"/>
      <charset val="128"/>
    </font>
    <font>
      <sz val="12"/>
      <name val="ＭＳ ゴシック"/>
      <family val="3"/>
      <charset val="128"/>
    </font>
    <font>
      <sz val="10"/>
      <name val="ＭＳ ゴシック"/>
      <family val="3"/>
      <charset val="128"/>
    </font>
    <font>
      <u/>
      <sz val="11"/>
      <color indexed="36"/>
      <name val="ＭＳ Ｐゴシック"/>
      <family val="3"/>
      <charset val="128"/>
    </font>
    <font>
      <b/>
      <sz val="14"/>
      <name val="HGｺﾞｼｯｸM"/>
      <family val="3"/>
      <charset val="128"/>
    </font>
    <font>
      <sz val="11"/>
      <name val="HGｺﾞｼｯｸM"/>
      <family val="3"/>
      <charset val="128"/>
    </font>
    <font>
      <sz val="14"/>
      <name val="HGｺﾞｼｯｸM"/>
      <family val="3"/>
      <charset val="128"/>
    </font>
    <font>
      <sz val="9"/>
      <name val="HGｺﾞｼｯｸM"/>
      <family val="3"/>
      <charset val="128"/>
    </font>
    <font>
      <sz val="8"/>
      <name val="HGｺﾞｼｯｸM"/>
      <family val="3"/>
      <charset val="128"/>
    </font>
    <font>
      <b/>
      <sz val="10"/>
      <name val="ＭＳ ゴシック"/>
      <family val="3"/>
      <charset val="128"/>
    </font>
    <font>
      <sz val="22"/>
      <name val="ＭＳ ゴシック"/>
      <family val="3"/>
      <charset val="128"/>
    </font>
    <font>
      <sz val="24"/>
      <name val="ＭＳ ゴシック"/>
      <family val="3"/>
      <charset val="128"/>
    </font>
    <font>
      <sz val="6"/>
      <name val="ＭＳ ゴシック"/>
      <family val="3"/>
      <charset val="128"/>
    </font>
    <font>
      <sz val="14"/>
      <name val="ＭＳ ゴシック"/>
      <family val="3"/>
      <charset val="128"/>
    </font>
    <font>
      <b/>
      <sz val="12"/>
      <name val="ＭＳ Ｐゴシック"/>
      <family val="3"/>
      <charset val="128"/>
    </font>
    <font>
      <sz val="8"/>
      <name val="ＭＳ ゴシック"/>
      <family val="3"/>
      <charset val="128"/>
    </font>
    <font>
      <sz val="11"/>
      <name val="ＭＳ 明朝"/>
      <family val="1"/>
      <charset val="128"/>
    </font>
    <font>
      <b/>
      <sz val="11"/>
      <name val="ＭＳ ゴシック"/>
      <family val="3"/>
      <charset val="128"/>
    </font>
    <font>
      <sz val="11"/>
      <color theme="1"/>
      <name val="ＭＳ Ｐゴシック"/>
      <family val="3"/>
      <charset val="128"/>
      <scheme val="minor"/>
    </font>
    <font>
      <sz val="10"/>
      <color theme="1"/>
      <name val="ＭＳ Ｐゴシック"/>
      <family val="3"/>
      <charset val="128"/>
      <scheme val="minor"/>
    </font>
    <font>
      <sz val="10"/>
      <color indexed="8"/>
      <name val="ＭＳ ゴシック"/>
      <family val="3"/>
      <charset val="128"/>
    </font>
    <font>
      <sz val="11"/>
      <color theme="1"/>
      <name val="ＭＳ ゴシック"/>
      <family val="3"/>
      <charset val="128"/>
    </font>
    <font>
      <sz val="10"/>
      <color theme="1"/>
      <name val="ＭＳ ゴシック"/>
      <family val="3"/>
      <charset val="128"/>
    </font>
    <font>
      <sz val="9"/>
      <name val="ＭＳ ゴシック"/>
      <family val="3"/>
      <charset val="128"/>
    </font>
    <font>
      <sz val="8"/>
      <color rgb="FFC00000"/>
      <name val="ＭＳ ゴシック"/>
      <family val="3"/>
      <charset val="128"/>
    </font>
    <font>
      <sz val="6"/>
      <name val="游ゴシック"/>
      <family val="3"/>
      <charset val="128"/>
    </font>
    <font>
      <sz val="9"/>
      <color rgb="FFFF0000"/>
      <name val="ＭＳ ゴシック"/>
      <family val="3"/>
      <charset val="128"/>
    </font>
    <font>
      <sz val="7"/>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s>
  <fills count="7">
    <fill>
      <patternFill patternType="none"/>
    </fill>
    <fill>
      <patternFill patternType="gray125"/>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7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style="thin">
        <color indexed="64"/>
      </right>
      <top style="medium">
        <color indexed="64"/>
      </top>
      <bottom style="thin">
        <color indexed="64"/>
      </bottom>
      <diagonal/>
    </border>
    <border>
      <left style="medium">
        <color indexed="64"/>
      </left>
      <right/>
      <top/>
      <bottom/>
      <diagonal/>
    </border>
    <border>
      <left style="thin">
        <color indexed="64"/>
      </left>
      <right style="thin">
        <color indexed="64"/>
      </right>
      <top/>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right/>
      <top/>
      <bottom style="dotted">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bottom style="dotted">
        <color indexed="64"/>
      </bottom>
      <diagonal/>
    </border>
    <border>
      <left/>
      <right style="thin">
        <color indexed="64"/>
      </right>
      <top/>
      <bottom style="dotted">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right/>
      <top style="double">
        <color indexed="64"/>
      </top>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diagonal/>
    </border>
    <border>
      <left/>
      <right style="medium">
        <color indexed="64"/>
      </right>
      <top style="double">
        <color indexed="64"/>
      </top>
      <bottom/>
      <diagonal/>
    </border>
    <border>
      <left style="dotted">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top style="dotted">
        <color indexed="64"/>
      </top>
      <bottom style="medium">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5">
    <xf numFmtId="0" fontId="0" fillId="0" borderId="0"/>
    <xf numFmtId="0" fontId="1" fillId="0" borderId="0"/>
    <xf numFmtId="0" fontId="1" fillId="0" borderId="0">
      <alignment vertical="center"/>
    </xf>
    <xf numFmtId="0" fontId="23" fillId="0" borderId="0">
      <alignment vertical="center"/>
    </xf>
    <xf numFmtId="0" fontId="27" fillId="0" borderId="0">
      <alignment vertical="center"/>
    </xf>
  </cellStyleXfs>
  <cellXfs count="356">
    <xf numFmtId="0" fontId="0" fillId="0" borderId="0" xfId="0"/>
    <xf numFmtId="0" fontId="2" fillId="0" borderId="0" xfId="0" applyFont="1" applyAlignment="1">
      <alignment vertical="center"/>
    </xf>
    <xf numFmtId="0" fontId="4" fillId="0" borderId="0" xfId="0" applyFont="1" applyAlignment="1">
      <alignment vertical="center"/>
    </xf>
    <xf numFmtId="0" fontId="4" fillId="0" borderId="0"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15"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4" fillId="0" borderId="20" xfId="0" applyFont="1" applyBorder="1" applyAlignment="1">
      <alignment vertical="center"/>
    </xf>
    <xf numFmtId="0" fontId="4" fillId="0" borderId="0" xfId="0" applyFont="1" applyAlignment="1">
      <alignment vertical="top"/>
    </xf>
    <xf numFmtId="0" fontId="9" fillId="0" borderId="0" xfId="0" applyFont="1" applyAlignment="1">
      <alignment horizontal="left"/>
    </xf>
    <xf numFmtId="0" fontId="10" fillId="0" borderId="0" xfId="0" applyFont="1"/>
    <xf numFmtId="0" fontId="11" fillId="0" borderId="0" xfId="0" applyFont="1"/>
    <xf numFmtId="0" fontId="10" fillId="0" borderId="0" xfId="0" applyFont="1" applyAlignment="1">
      <alignment horizontal="center"/>
    </xf>
    <xf numFmtId="176" fontId="10" fillId="0" borderId="22" xfId="0" applyNumberFormat="1" applyFont="1" applyBorder="1" applyAlignment="1">
      <alignment wrapText="1"/>
    </xf>
    <xf numFmtId="0" fontId="10" fillId="0" borderId="23" xfId="0" applyFont="1" applyBorder="1"/>
    <xf numFmtId="0" fontId="10" fillId="0" borderId="22" xfId="0" applyFont="1" applyBorder="1"/>
    <xf numFmtId="0" fontId="10" fillId="0" borderId="24" xfId="0" applyFont="1" applyBorder="1"/>
    <xf numFmtId="0" fontId="10" fillId="0" borderId="25" xfId="0" applyFont="1" applyBorder="1"/>
    <xf numFmtId="0" fontId="10" fillId="0" borderId="7" xfId="0" applyFont="1" applyBorder="1" applyAlignment="1">
      <alignment horizontal="center"/>
    </xf>
    <xf numFmtId="0" fontId="10" fillId="0" borderId="26" xfId="0" applyFont="1" applyBorder="1" applyAlignment="1">
      <alignment horizontal="center"/>
    </xf>
    <xf numFmtId="0" fontId="10" fillId="0" borderId="27" xfId="0" applyFont="1" applyBorder="1"/>
    <xf numFmtId="0" fontId="10" fillId="0" borderId="28" xfId="0" applyFont="1" applyBorder="1"/>
    <xf numFmtId="0" fontId="10" fillId="0" borderId="29" xfId="0" applyFont="1" applyBorder="1"/>
    <xf numFmtId="0" fontId="10" fillId="0" borderId="30" xfId="0" applyFont="1" applyBorder="1"/>
    <xf numFmtId="0" fontId="12" fillId="0" borderId="0" xfId="0" applyFont="1" applyBorder="1"/>
    <xf numFmtId="0" fontId="10" fillId="0" borderId="0" xfId="0" applyFont="1" applyBorder="1"/>
    <xf numFmtId="0" fontId="12" fillId="0" borderId="0" xfId="0" applyFont="1"/>
    <xf numFmtId="0" fontId="9" fillId="0" borderId="0" xfId="0" applyFont="1"/>
    <xf numFmtId="0" fontId="10" fillId="0" borderId="33" xfId="0" applyFont="1" applyBorder="1" applyAlignment="1">
      <alignment horizontal="distributed" vertical="center"/>
    </xf>
    <xf numFmtId="0" fontId="10" fillId="0" borderId="26" xfId="0" applyFont="1" applyBorder="1" applyAlignment="1">
      <alignment horizontal="distributed"/>
    </xf>
    <xf numFmtId="0" fontId="13" fillId="0" borderId="40" xfId="0" applyFont="1" applyBorder="1" applyAlignment="1">
      <alignment horizontal="left" vertical="top"/>
    </xf>
    <xf numFmtId="0" fontId="10" fillId="0" borderId="40" xfId="0" applyFont="1" applyBorder="1" applyAlignment="1">
      <alignment horizontal="left" vertical="top"/>
    </xf>
    <xf numFmtId="49" fontId="14" fillId="0" borderId="0" xfId="0" applyNumberFormat="1" applyFont="1" applyAlignment="1">
      <alignment vertical="center"/>
    </xf>
    <xf numFmtId="49" fontId="6" fillId="0" borderId="0" xfId="0" applyNumberFormat="1" applyFont="1" applyAlignment="1">
      <alignment vertical="center"/>
    </xf>
    <xf numFmtId="49" fontId="16" fillId="0" borderId="0" xfId="0" applyNumberFormat="1" applyFont="1" applyAlignment="1">
      <alignment vertical="center"/>
    </xf>
    <xf numFmtId="49" fontId="16" fillId="0" borderId="0" xfId="0" applyNumberFormat="1" applyFont="1" applyAlignment="1">
      <alignment horizontal="center" vertical="center"/>
    </xf>
    <xf numFmtId="49" fontId="6" fillId="0" borderId="0" xfId="0" applyNumberFormat="1" applyFont="1" applyAlignment="1">
      <alignment horizontal="right" vertical="center"/>
    </xf>
    <xf numFmtId="49" fontId="6" fillId="0" borderId="0" xfId="0" applyNumberFormat="1" applyFont="1" applyAlignment="1">
      <alignment horizontal="center" vertical="center"/>
    </xf>
    <xf numFmtId="49" fontId="4" fillId="0" borderId="0" xfId="0" applyNumberFormat="1" applyFont="1" applyAlignment="1">
      <alignment vertical="center"/>
    </xf>
    <xf numFmtId="49" fontId="4" fillId="0" borderId="0" xfId="0" applyNumberFormat="1" applyFont="1" applyAlignment="1">
      <alignment horizontal="right" vertical="center"/>
    </xf>
    <xf numFmtId="49" fontId="6" fillId="0" borderId="60" xfId="0" applyNumberFormat="1" applyFont="1" applyBorder="1" applyAlignment="1">
      <alignment vertical="center"/>
    </xf>
    <xf numFmtId="49" fontId="6" fillId="0" borderId="40" xfId="0" applyNumberFormat="1" applyFont="1" applyBorder="1" applyAlignment="1">
      <alignment vertical="center"/>
    </xf>
    <xf numFmtId="49" fontId="6" fillId="0" borderId="63" xfId="0" applyNumberFormat="1" applyFont="1" applyBorder="1" applyAlignment="1">
      <alignment vertical="center"/>
    </xf>
    <xf numFmtId="49" fontId="6" fillId="0" borderId="29" xfId="0" applyNumberFormat="1" applyFont="1" applyBorder="1" applyAlignment="1">
      <alignment vertical="center"/>
    </xf>
    <xf numFmtId="49" fontId="6" fillId="0" borderId="0" xfId="0" applyNumberFormat="1" applyFont="1" applyBorder="1" applyAlignment="1">
      <alignment horizontal="center" vertical="center" shrinkToFit="1"/>
    </xf>
    <xf numFmtId="49" fontId="7" fillId="0" borderId="0" xfId="0" applyNumberFormat="1" applyFont="1" applyAlignment="1">
      <alignment horizontal="right" vertical="center"/>
    </xf>
    <xf numFmtId="49" fontId="7" fillId="0" borderId="0" xfId="0" applyNumberFormat="1" applyFont="1" applyAlignment="1">
      <alignment horizontal="center" vertical="top"/>
    </xf>
    <xf numFmtId="49" fontId="7" fillId="0" borderId="0" xfId="0" applyNumberFormat="1" applyFont="1" applyAlignment="1">
      <alignment vertical="center"/>
    </xf>
    <xf numFmtId="49" fontId="7" fillId="0" borderId="0" xfId="0" applyNumberFormat="1" applyFont="1" applyAlignment="1">
      <alignment vertical="top"/>
    </xf>
    <xf numFmtId="49" fontId="7" fillId="0" borderId="0" xfId="0" applyNumberFormat="1" applyFont="1" applyAlignment="1">
      <alignment vertical="top" wrapText="1"/>
    </xf>
    <xf numFmtId="49" fontId="7" fillId="0" borderId="0" xfId="0" applyNumberFormat="1" applyFont="1" applyAlignment="1">
      <alignment horizontal="center" vertical="center"/>
    </xf>
    <xf numFmtId="0" fontId="4" fillId="0" borderId="0" xfId="0" applyFont="1"/>
    <xf numFmtId="0" fontId="18" fillId="0" borderId="0" xfId="0" applyFont="1"/>
    <xf numFmtId="0" fontId="4" fillId="0" borderId="0" xfId="0" applyFont="1" applyAlignment="1"/>
    <xf numFmtId="0" fontId="4" fillId="0" borderId="26" xfId="0" applyFont="1" applyBorder="1" applyAlignment="1">
      <alignment horizontal="center" vertical="center"/>
    </xf>
    <xf numFmtId="0" fontId="4" fillId="0" borderId="0" xfId="0" applyFont="1" applyAlignment="1">
      <alignment horizontal="center"/>
    </xf>
    <xf numFmtId="0" fontId="4" fillId="0" borderId="26" xfId="0" applyFont="1" applyBorder="1" applyAlignment="1">
      <alignment horizontal="center"/>
    </xf>
    <xf numFmtId="0" fontId="4" fillId="0" borderId="26" xfId="0" applyFont="1" applyBorder="1"/>
    <xf numFmtId="0" fontId="7" fillId="0" borderId="0" xfId="0" applyFont="1" applyAlignment="1"/>
    <xf numFmtId="0" fontId="20" fillId="0" borderId="0" xfId="0" applyFont="1" applyAlignment="1"/>
    <xf numFmtId="0" fontId="19" fillId="0" borderId="0" xfId="0" applyFont="1"/>
    <xf numFmtId="0" fontId="21" fillId="0" borderId="0" xfId="1" applyFont="1"/>
    <xf numFmtId="0" fontId="21" fillId="0" borderId="31" xfId="1" applyFont="1" applyBorder="1" applyAlignment="1">
      <alignment vertical="center"/>
    </xf>
    <xf numFmtId="0" fontId="21" fillId="0" borderId="8" xfId="1" applyFont="1" applyBorder="1" applyAlignment="1">
      <alignment vertical="center"/>
    </xf>
    <xf numFmtId="0" fontId="21" fillId="0" borderId="8" xfId="1" applyFont="1" applyBorder="1"/>
    <xf numFmtId="0" fontId="21" fillId="0" borderId="32" xfId="1" applyFont="1" applyBorder="1"/>
    <xf numFmtId="0" fontId="21" fillId="0" borderId="73" xfId="1" applyFont="1" applyBorder="1" applyAlignment="1">
      <alignment vertical="center"/>
    </xf>
    <xf numFmtId="0" fontId="21" fillId="0" borderId="74" xfId="1" applyFont="1" applyBorder="1" applyAlignment="1">
      <alignment vertical="center"/>
    </xf>
    <xf numFmtId="0" fontId="21" fillId="0" borderId="74" xfId="1" applyFont="1" applyBorder="1"/>
    <xf numFmtId="0" fontId="21" fillId="0" borderId="75" xfId="1" applyFont="1" applyBorder="1"/>
    <xf numFmtId="0" fontId="21" fillId="0" borderId="26" xfId="1" applyFont="1" applyBorder="1" applyAlignment="1">
      <alignment vertical="center"/>
    </xf>
    <xf numFmtId="0" fontId="21" fillId="0" borderId="39" xfId="1" applyFont="1" applyBorder="1" applyAlignment="1">
      <alignment horizontal="center" vertical="center"/>
    </xf>
    <xf numFmtId="0" fontId="21" fillId="0" borderId="40" xfId="1" applyFont="1" applyBorder="1" applyAlignment="1">
      <alignment horizontal="center" vertical="center"/>
    </xf>
    <xf numFmtId="0" fontId="21" fillId="0" borderId="41" xfId="1" applyFont="1" applyBorder="1" applyAlignment="1">
      <alignment horizontal="center" vertical="center"/>
    </xf>
    <xf numFmtId="0" fontId="21" fillId="0" borderId="42" xfId="1" applyFont="1" applyBorder="1" applyAlignment="1">
      <alignment horizontal="center" vertical="center"/>
    </xf>
    <xf numFmtId="0" fontId="21" fillId="0" borderId="43" xfId="1" applyFont="1" applyBorder="1" applyAlignment="1">
      <alignment horizontal="center" vertical="center"/>
    </xf>
    <xf numFmtId="0" fontId="21" fillId="0" borderId="44" xfId="1" applyFont="1" applyBorder="1" applyAlignment="1">
      <alignment horizontal="center" vertical="center"/>
    </xf>
    <xf numFmtId="0" fontId="7" fillId="0" borderId="10" xfId="0" applyFont="1" applyBorder="1" applyAlignment="1">
      <alignment horizontal="left" vertical="center" wrapText="1"/>
    </xf>
    <xf numFmtId="0" fontId="7" fillId="0" borderId="11" xfId="0" applyFont="1" applyBorder="1" applyAlignment="1">
      <alignment horizontal="left" vertical="center" wrapText="1"/>
    </xf>
    <xf numFmtId="0" fontId="7" fillId="0" borderId="12" xfId="0" applyFont="1" applyBorder="1" applyAlignment="1">
      <alignment horizontal="left" vertical="center" wrapText="1"/>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5"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vertical="center"/>
    </xf>
    <xf numFmtId="0" fontId="4" fillId="0" borderId="2" xfId="0" applyFont="1" applyBorder="1" applyAlignment="1">
      <alignment vertical="center"/>
    </xf>
    <xf numFmtId="0" fontId="4" fillId="0" borderId="3" xfId="0" applyFont="1" applyBorder="1" applyAlignment="1">
      <alignment vertical="center"/>
    </xf>
    <xf numFmtId="0" fontId="6"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4" xfId="0" applyFont="1" applyBorder="1" applyAlignment="1">
      <alignment vertical="center"/>
    </xf>
    <xf numFmtId="0" fontId="4" fillId="0" borderId="5" xfId="0" applyFont="1" applyBorder="1" applyAlignment="1">
      <alignment vertical="center"/>
    </xf>
    <xf numFmtId="0" fontId="4" fillId="0" borderId="6" xfId="0" applyFont="1" applyBorder="1" applyAlignment="1">
      <alignment vertical="center"/>
    </xf>
    <xf numFmtId="0" fontId="6" fillId="0" borderId="7" xfId="0" applyFont="1" applyBorder="1" applyAlignment="1">
      <alignment horizontal="left" vertical="center"/>
    </xf>
    <xf numFmtId="0" fontId="4" fillId="0" borderId="8" xfId="0" applyFont="1" applyBorder="1" applyAlignment="1">
      <alignment horizontal="left" vertical="center"/>
    </xf>
    <xf numFmtId="0" fontId="4" fillId="0" borderId="9" xfId="0" applyFont="1" applyBorder="1" applyAlignment="1">
      <alignment horizontal="lef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9" xfId="0" applyFont="1" applyBorder="1" applyAlignment="1">
      <alignment vertical="center"/>
    </xf>
    <xf numFmtId="0" fontId="2" fillId="0" borderId="0" xfId="0" applyFont="1" applyAlignment="1">
      <alignment horizontal="center"/>
    </xf>
    <xf numFmtId="0" fontId="4" fillId="0" borderId="0" xfId="0" applyFont="1" applyAlignment="1">
      <alignment horizontal="right"/>
    </xf>
    <xf numFmtId="0" fontId="7" fillId="0" borderId="28" xfId="0" applyFont="1" applyBorder="1" applyAlignment="1">
      <alignment horizontal="center" vertical="center" wrapText="1"/>
    </xf>
    <xf numFmtId="0" fontId="7" fillId="0" borderId="25" xfId="0" applyFont="1" applyBorder="1" applyAlignment="1">
      <alignment horizontal="center" vertical="center"/>
    </xf>
    <xf numFmtId="0" fontId="17" fillId="0" borderId="26" xfId="0" applyFont="1" applyBorder="1" applyAlignment="1">
      <alignment horizontal="center" vertical="center" wrapText="1"/>
    </xf>
    <xf numFmtId="0" fontId="4" fillId="0" borderId="26" xfId="0" applyFont="1" applyBorder="1" applyAlignment="1">
      <alignment horizontal="center" vertical="center"/>
    </xf>
    <xf numFmtId="0" fontId="4" fillId="0" borderId="26" xfId="0" applyFont="1" applyBorder="1" applyAlignment="1">
      <alignment horizontal="center"/>
    </xf>
    <xf numFmtId="0" fontId="9" fillId="0" borderId="0" xfId="0" applyFont="1" applyAlignment="1">
      <alignment horizontal="center"/>
    </xf>
    <xf numFmtId="0" fontId="10" fillId="0" borderId="31" xfId="0" applyFont="1" applyBorder="1" applyAlignment="1">
      <alignment horizontal="distributed"/>
    </xf>
    <xf numFmtId="0" fontId="10" fillId="0" borderId="32" xfId="0" applyFont="1" applyBorder="1" applyAlignment="1">
      <alignment horizontal="distributed"/>
    </xf>
    <xf numFmtId="0" fontId="10" fillId="0" borderId="31" xfId="0" applyFont="1" applyBorder="1" applyAlignment="1">
      <alignment horizontal="left"/>
    </xf>
    <xf numFmtId="0" fontId="10" fillId="0" borderId="8" xfId="0" applyFont="1" applyBorder="1" applyAlignment="1">
      <alignment horizontal="left"/>
    </xf>
    <xf numFmtId="0" fontId="10" fillId="0" borderId="32" xfId="0" applyFont="1" applyBorder="1" applyAlignment="1">
      <alignment horizontal="left"/>
    </xf>
    <xf numFmtId="0" fontId="10" fillId="0" borderId="34" xfId="0" applyFont="1" applyBorder="1" applyAlignment="1">
      <alignment horizontal="center"/>
    </xf>
    <xf numFmtId="0" fontId="10" fillId="0" borderId="23" xfId="0" applyFont="1" applyBorder="1" applyAlignment="1">
      <alignment horizontal="distributed" vertical="center"/>
    </xf>
    <xf numFmtId="0" fontId="10" fillId="0" borderId="35" xfId="0" applyFont="1" applyBorder="1" applyAlignment="1">
      <alignment horizontal="center" vertical="center"/>
    </xf>
    <xf numFmtId="0" fontId="10" fillId="0" borderId="0" xfId="0" applyFont="1" applyBorder="1" applyAlignment="1">
      <alignment horizontal="center" vertical="center"/>
    </xf>
    <xf numFmtId="0" fontId="10" fillId="0" borderId="36" xfId="0" applyFont="1" applyBorder="1" applyAlignment="1">
      <alignment horizontal="center" vertical="center"/>
    </xf>
    <xf numFmtId="0" fontId="10" fillId="0" borderId="37" xfId="0" applyFont="1" applyBorder="1" applyAlignment="1">
      <alignment horizontal="distributed" vertical="center"/>
    </xf>
    <xf numFmtId="0" fontId="10" fillId="0" borderId="38" xfId="0" applyFont="1" applyBorder="1" applyAlignment="1">
      <alignment horizontal="distributed" vertical="center"/>
    </xf>
    <xf numFmtId="0" fontId="10" fillId="0" borderId="0" xfId="0" applyFont="1" applyAlignment="1">
      <alignment horizontal="center"/>
    </xf>
    <xf numFmtId="0" fontId="10" fillId="0" borderId="28" xfId="0" applyFont="1" applyFill="1" applyBorder="1" applyAlignment="1">
      <alignment horizontal="distributed" vertical="center"/>
    </xf>
    <xf numFmtId="0" fontId="10" fillId="0" borderId="25" xfId="0" applyFont="1" applyFill="1" applyBorder="1" applyAlignment="1">
      <alignment horizontal="distributed" vertical="center"/>
    </xf>
    <xf numFmtId="0" fontId="10" fillId="0" borderId="39" xfId="0" applyFont="1" applyBorder="1" applyAlignment="1">
      <alignment horizontal="left" vertical="top"/>
    </xf>
    <xf numFmtId="0" fontId="10" fillId="0" borderId="40" xfId="0" applyFont="1" applyBorder="1" applyAlignment="1">
      <alignment horizontal="left" vertical="top"/>
    </xf>
    <xf numFmtId="0" fontId="10" fillId="0" borderId="41" xfId="0" applyFont="1" applyBorder="1" applyAlignment="1">
      <alignment horizontal="left" vertical="top"/>
    </xf>
    <xf numFmtId="0" fontId="10" fillId="0" borderId="42" xfId="0" applyFont="1" applyBorder="1" applyAlignment="1">
      <alignment horizontal="left" vertical="top"/>
    </xf>
    <xf numFmtId="0" fontId="10" fillId="0" borderId="43" xfId="0" applyFont="1" applyBorder="1" applyAlignment="1">
      <alignment horizontal="left" vertical="top"/>
    </xf>
    <xf numFmtId="0" fontId="10" fillId="0" borderId="44" xfId="0" applyFont="1" applyBorder="1" applyAlignment="1">
      <alignment horizontal="left" vertical="top"/>
    </xf>
    <xf numFmtId="0" fontId="10" fillId="0" borderId="31" xfId="0" applyFont="1" applyBorder="1" applyAlignment="1">
      <alignment horizontal="center"/>
    </xf>
    <xf numFmtId="0" fontId="10" fillId="0" borderId="8" xfId="0" applyFont="1" applyBorder="1" applyAlignment="1">
      <alignment horizontal="center"/>
    </xf>
    <xf numFmtId="0" fontId="10" fillId="0" borderId="32" xfId="0" applyFont="1" applyBorder="1" applyAlignment="1">
      <alignment horizontal="center"/>
    </xf>
    <xf numFmtId="0" fontId="10" fillId="0" borderId="45" xfId="0" applyFont="1" applyBorder="1" applyAlignment="1">
      <alignment horizontal="center"/>
    </xf>
    <xf numFmtId="0" fontId="10" fillId="0" borderId="46" xfId="0" applyFont="1" applyBorder="1" applyAlignment="1">
      <alignment horizontal="center"/>
    </xf>
    <xf numFmtId="0" fontId="10" fillId="0" borderId="47" xfId="0" applyFont="1" applyBorder="1" applyAlignment="1">
      <alignment horizontal="center"/>
    </xf>
    <xf numFmtId="0" fontId="10" fillId="0" borderId="48" xfId="0" applyFont="1" applyBorder="1" applyAlignment="1">
      <alignment horizontal="center"/>
    </xf>
    <xf numFmtId="0" fontId="10" fillId="0" borderId="49" xfId="0" applyFont="1" applyBorder="1" applyAlignment="1">
      <alignment horizontal="center"/>
    </xf>
    <xf numFmtId="0" fontId="10" fillId="0" borderId="50" xfId="0" applyFont="1" applyBorder="1" applyAlignment="1">
      <alignment horizontal="center"/>
    </xf>
    <xf numFmtId="0" fontId="10" fillId="0" borderId="51" xfId="0" applyFont="1" applyBorder="1" applyAlignment="1">
      <alignment horizontal="center"/>
    </xf>
    <xf numFmtId="0" fontId="10" fillId="0" borderId="52" xfId="0" applyFont="1" applyBorder="1" applyAlignment="1">
      <alignment horizontal="center"/>
    </xf>
    <xf numFmtId="0" fontId="10" fillId="0" borderId="53" xfId="0" applyFont="1" applyBorder="1" applyAlignment="1">
      <alignment horizontal="center"/>
    </xf>
    <xf numFmtId="0" fontId="10" fillId="0" borderId="54" xfId="0" applyFont="1" applyBorder="1" applyAlignment="1">
      <alignment horizontal="center"/>
    </xf>
    <xf numFmtId="0" fontId="10" fillId="0" borderId="55" xfId="0" applyFont="1" applyBorder="1" applyAlignment="1">
      <alignment horizontal="center"/>
    </xf>
    <xf numFmtId="0" fontId="10" fillId="0" borderId="42" xfId="0" applyFont="1" applyBorder="1" applyAlignment="1">
      <alignment horizontal="center"/>
    </xf>
    <xf numFmtId="0" fontId="10" fillId="0" borderId="43" xfId="0" applyFont="1" applyBorder="1" applyAlignment="1">
      <alignment horizontal="center"/>
    </xf>
    <xf numFmtId="0" fontId="10" fillId="0" borderId="44" xfId="0" applyFont="1" applyBorder="1" applyAlignment="1">
      <alignment horizontal="center"/>
    </xf>
    <xf numFmtId="0" fontId="13" fillId="0" borderId="0" xfId="0" applyFont="1" applyAlignment="1">
      <alignment horizontal="left"/>
    </xf>
    <xf numFmtId="0" fontId="0" fillId="0" borderId="0" xfId="0" applyAlignment="1">
      <alignment horizontal="left"/>
    </xf>
    <xf numFmtId="0" fontId="10" fillId="0" borderId="39" xfId="0" applyFont="1" applyBorder="1" applyAlignment="1">
      <alignment horizontal="center"/>
    </xf>
    <xf numFmtId="0" fontId="10" fillId="0" borderId="40" xfId="0" applyFont="1" applyBorder="1" applyAlignment="1">
      <alignment horizontal="center"/>
    </xf>
    <xf numFmtId="0" fontId="10" fillId="0" borderId="41" xfId="0" applyFont="1" applyBorder="1" applyAlignment="1">
      <alignment horizontal="center"/>
    </xf>
    <xf numFmtId="0" fontId="10" fillId="0" borderId="35" xfId="0" applyFont="1" applyBorder="1" applyAlignment="1">
      <alignment horizontal="center"/>
    </xf>
    <xf numFmtId="0" fontId="10" fillId="0" borderId="0" xfId="0" applyFont="1" applyBorder="1" applyAlignment="1">
      <alignment horizontal="center"/>
    </xf>
    <xf numFmtId="0" fontId="10" fillId="0" borderId="36" xfId="0" applyFont="1" applyBorder="1" applyAlignment="1">
      <alignment horizontal="center"/>
    </xf>
    <xf numFmtId="0" fontId="10" fillId="0" borderId="35" xfId="0" applyFont="1" applyBorder="1" applyAlignment="1">
      <alignment horizontal="left" vertical="top"/>
    </xf>
    <xf numFmtId="0" fontId="10" fillId="0" borderId="0" xfId="0" applyFont="1" applyBorder="1" applyAlignment="1">
      <alignment horizontal="left" vertical="top"/>
    </xf>
    <xf numFmtId="0" fontId="10" fillId="0" borderId="36" xfId="0" applyFont="1" applyBorder="1" applyAlignment="1">
      <alignment horizontal="left" vertical="top"/>
    </xf>
    <xf numFmtId="0" fontId="13" fillId="0" borderId="0" xfId="0" applyFont="1" applyBorder="1" applyAlignment="1">
      <alignment horizontal="left"/>
    </xf>
    <xf numFmtId="0" fontId="10" fillId="0" borderId="0" xfId="0" applyFont="1" applyAlignment="1">
      <alignment horizontal="right"/>
    </xf>
    <xf numFmtId="0" fontId="10" fillId="0" borderId="4" xfId="0" applyFont="1" applyBorder="1" applyAlignment="1">
      <alignment horizontal="center"/>
    </xf>
    <xf numFmtId="0" fontId="10" fillId="0" borderId="21" xfId="0" applyFont="1" applyBorder="1" applyAlignment="1">
      <alignment horizontal="center"/>
    </xf>
    <xf numFmtId="0" fontId="12" fillId="0" borderId="0" xfId="0" applyFont="1" applyAlignment="1">
      <alignment horizontal="left" wrapText="1"/>
    </xf>
    <xf numFmtId="49" fontId="6" fillId="0" borderId="68" xfId="0" applyNumberFormat="1" applyFont="1" applyBorder="1" applyAlignment="1">
      <alignment horizontal="center" vertical="center" shrinkToFit="1"/>
    </xf>
    <xf numFmtId="49" fontId="6" fillId="0" borderId="64" xfId="0" applyNumberFormat="1" applyFont="1" applyBorder="1" applyAlignment="1">
      <alignment horizontal="center" vertical="center" shrinkToFit="1"/>
    </xf>
    <xf numFmtId="49" fontId="6" fillId="0" borderId="69" xfId="0" applyNumberFormat="1" applyFont="1" applyBorder="1" applyAlignment="1">
      <alignment horizontal="center" vertical="center" shrinkToFit="1"/>
    </xf>
    <xf numFmtId="49" fontId="6" fillId="0" borderId="24" xfId="0" applyNumberFormat="1" applyFont="1" applyBorder="1" applyAlignment="1">
      <alignment horizontal="center" vertical="center" shrinkToFit="1"/>
    </xf>
    <xf numFmtId="49" fontId="6" fillId="0" borderId="43" xfId="0" applyNumberFormat="1" applyFont="1" applyBorder="1" applyAlignment="1">
      <alignment horizontal="center" vertical="center" shrinkToFit="1"/>
    </xf>
    <xf numFmtId="49" fontId="6" fillId="0" borderId="62" xfId="0" applyNumberFormat="1" applyFont="1" applyBorder="1" applyAlignment="1">
      <alignment horizontal="center" vertical="center" shrinkToFit="1"/>
    </xf>
    <xf numFmtId="49" fontId="6" fillId="0" borderId="43" xfId="0" applyNumberFormat="1" applyFont="1" applyBorder="1" applyAlignment="1">
      <alignment horizontal="left" vertical="center" shrinkToFit="1"/>
    </xf>
    <xf numFmtId="49" fontId="6" fillId="0" borderId="62" xfId="0" applyNumberFormat="1" applyFont="1" applyBorder="1" applyAlignment="1">
      <alignment horizontal="left" vertical="center" shrinkToFit="1"/>
    </xf>
    <xf numFmtId="49" fontId="15" fillId="0" borderId="0" xfId="0" applyNumberFormat="1" applyFont="1" applyAlignment="1">
      <alignment horizontal="center" vertical="center"/>
    </xf>
    <xf numFmtId="49" fontId="6" fillId="0" borderId="0" xfId="0" applyNumberFormat="1" applyFont="1" applyAlignment="1">
      <alignment horizontal="center" vertical="center"/>
    </xf>
    <xf numFmtId="49" fontId="6" fillId="0" borderId="4" xfId="0" applyNumberFormat="1" applyFont="1" applyBorder="1" applyAlignment="1">
      <alignment horizontal="center" vertical="center"/>
    </xf>
    <xf numFmtId="49" fontId="6" fillId="0" borderId="5" xfId="0" applyNumberFormat="1" applyFont="1" applyBorder="1" applyAlignment="1">
      <alignment horizontal="center" vertical="center"/>
    </xf>
    <xf numFmtId="49" fontId="6" fillId="0" borderId="6" xfId="0" applyNumberFormat="1" applyFont="1" applyBorder="1" applyAlignment="1">
      <alignment horizontal="center" vertical="center"/>
    </xf>
    <xf numFmtId="49" fontId="6" fillId="0" borderId="5" xfId="0" applyNumberFormat="1" applyFont="1" applyBorder="1" applyAlignment="1">
      <alignment horizontal="right" vertical="center"/>
    </xf>
    <xf numFmtId="49" fontId="6" fillId="0" borderId="6" xfId="0" applyNumberFormat="1" applyFont="1" applyBorder="1" applyAlignment="1">
      <alignment horizontal="right" vertical="center"/>
    </xf>
    <xf numFmtId="49" fontId="6" fillId="0" borderId="65" xfId="0" applyNumberFormat="1" applyFont="1" applyBorder="1" applyAlignment="1">
      <alignment horizontal="center" vertical="center"/>
    </xf>
    <xf numFmtId="49" fontId="6" fillId="0" borderId="66" xfId="0" applyNumberFormat="1" applyFont="1" applyBorder="1" applyAlignment="1">
      <alignment horizontal="center" vertical="center"/>
    </xf>
    <xf numFmtId="49" fontId="6" fillId="0" borderId="67" xfId="0" applyNumberFormat="1" applyFont="1" applyBorder="1" applyAlignment="1">
      <alignment horizontal="center" vertical="center"/>
    </xf>
    <xf numFmtId="49" fontId="6" fillId="0" borderId="65" xfId="0" applyNumberFormat="1" applyFont="1" applyBorder="1" applyAlignment="1">
      <alignment horizontal="left" vertical="center"/>
    </xf>
    <xf numFmtId="49" fontId="6" fillId="0" borderId="66" xfId="0" applyNumberFormat="1" applyFont="1" applyBorder="1" applyAlignment="1">
      <alignment horizontal="left" vertical="center"/>
    </xf>
    <xf numFmtId="49" fontId="6" fillId="0" borderId="67" xfId="0" applyNumberFormat="1" applyFont="1" applyBorder="1" applyAlignment="1">
      <alignment horizontal="left" vertical="center"/>
    </xf>
    <xf numFmtId="49" fontId="6" fillId="0" borderId="68" xfId="0" applyNumberFormat="1" applyFont="1" applyBorder="1" applyAlignment="1">
      <alignment horizontal="left" vertical="center"/>
    </xf>
    <xf numFmtId="49" fontId="6" fillId="0" borderId="64" xfId="0" applyNumberFormat="1" applyFont="1" applyBorder="1" applyAlignment="1">
      <alignment horizontal="left" vertical="center"/>
    </xf>
    <xf numFmtId="49" fontId="6" fillId="0" borderId="69" xfId="0" applyNumberFormat="1" applyFont="1" applyBorder="1" applyAlignment="1">
      <alignment horizontal="left" vertical="center"/>
    </xf>
    <xf numFmtId="49" fontId="6" fillId="0" borderId="27" xfId="0" applyNumberFormat="1" applyFont="1" applyBorder="1" applyAlignment="1">
      <alignment horizontal="center" vertical="center"/>
    </xf>
    <xf numFmtId="49" fontId="6" fillId="0" borderId="40" xfId="0" applyNumberFormat="1" applyFont="1" applyBorder="1" applyAlignment="1">
      <alignment horizontal="center" vertical="center"/>
    </xf>
    <xf numFmtId="49" fontId="6" fillId="0" borderId="63" xfId="0" applyNumberFormat="1" applyFont="1" applyBorder="1" applyAlignment="1">
      <alignment horizontal="center" vertical="center"/>
    </xf>
    <xf numFmtId="49" fontId="6" fillId="0" borderId="22" xfId="0" applyNumberFormat="1" applyFont="1" applyBorder="1" applyAlignment="1">
      <alignment horizontal="center" vertical="center"/>
    </xf>
    <xf numFmtId="49" fontId="6" fillId="0" borderId="0" xfId="0" applyNumberFormat="1" applyFont="1" applyBorder="1" applyAlignment="1">
      <alignment horizontal="center" vertical="center"/>
    </xf>
    <xf numFmtId="49" fontId="6" fillId="0" borderId="56" xfId="0" applyNumberFormat="1" applyFont="1" applyBorder="1" applyAlignment="1">
      <alignment horizontal="center" vertical="center"/>
    </xf>
    <xf numFmtId="49" fontId="6" fillId="0" borderId="29" xfId="0" applyNumberFormat="1" applyFont="1" applyBorder="1" applyAlignment="1">
      <alignment horizontal="center" vertical="center"/>
    </xf>
    <xf numFmtId="49" fontId="6" fillId="0" borderId="57" xfId="0" applyNumberFormat="1" applyFont="1" applyBorder="1" applyAlignment="1">
      <alignment horizontal="center" vertical="center"/>
    </xf>
    <xf numFmtId="49" fontId="6" fillId="0" borderId="58" xfId="0" applyNumberFormat="1" applyFont="1" applyBorder="1" applyAlignment="1">
      <alignment horizontal="center" vertical="center"/>
    </xf>
    <xf numFmtId="49" fontId="6" fillId="0" borderId="0" xfId="0" applyNumberFormat="1" applyFont="1" applyBorder="1" applyAlignment="1">
      <alignment horizontal="left" vertical="center"/>
    </xf>
    <xf numFmtId="49" fontId="6" fillId="0" borderId="56" xfId="0" applyNumberFormat="1" applyFont="1" applyBorder="1" applyAlignment="1">
      <alignment horizontal="left" vertical="center"/>
    </xf>
    <xf numFmtId="49" fontId="6" fillId="0" borderId="57" xfId="0" applyNumberFormat="1" applyFont="1" applyBorder="1" applyAlignment="1">
      <alignment horizontal="left" vertical="center"/>
    </xf>
    <xf numFmtId="49" fontId="6" fillId="0" borderId="58" xfId="0" applyNumberFormat="1" applyFont="1" applyBorder="1" applyAlignment="1">
      <alignment horizontal="left" vertical="center"/>
    </xf>
    <xf numFmtId="49" fontId="6" fillId="0" borderId="59" xfId="0" applyNumberFormat="1" applyFont="1" applyBorder="1" applyAlignment="1">
      <alignment horizontal="center" vertical="center"/>
    </xf>
    <xf numFmtId="49" fontId="6" fillId="0" borderId="60" xfId="0" applyNumberFormat="1" applyFont="1" applyBorder="1" applyAlignment="1">
      <alignment horizontal="center" vertical="center"/>
    </xf>
    <xf numFmtId="49" fontId="6" fillId="0" borderId="61" xfId="0" applyNumberFormat="1" applyFont="1" applyBorder="1" applyAlignment="1">
      <alignment horizontal="center" vertical="center"/>
    </xf>
    <xf numFmtId="49" fontId="6" fillId="0" borderId="24" xfId="0" applyNumberFormat="1" applyFont="1" applyBorder="1" applyAlignment="1">
      <alignment horizontal="center" vertical="center"/>
    </xf>
    <xf numFmtId="49" fontId="6" fillId="0" borderId="43" xfId="0" applyNumberFormat="1" applyFont="1" applyBorder="1" applyAlignment="1">
      <alignment horizontal="center" vertical="center"/>
    </xf>
    <xf numFmtId="49" fontId="6" fillId="0" borderId="62" xfId="0" applyNumberFormat="1" applyFont="1" applyBorder="1" applyAlignment="1">
      <alignment horizontal="center" vertical="center"/>
    </xf>
    <xf numFmtId="49" fontId="6" fillId="0" borderId="40" xfId="0" applyNumberFormat="1" applyFont="1" applyBorder="1" applyAlignment="1">
      <alignment horizontal="center" vertical="center" shrinkToFit="1"/>
    </xf>
    <xf numFmtId="49" fontId="6" fillId="0" borderId="63" xfId="0" applyNumberFormat="1" applyFont="1" applyBorder="1" applyAlignment="1">
      <alignment horizontal="center" vertical="center" shrinkToFit="1"/>
    </xf>
    <xf numFmtId="49" fontId="6" fillId="0" borderId="22" xfId="0" applyNumberFormat="1" applyFont="1" applyBorder="1" applyAlignment="1">
      <alignment horizontal="center" vertical="center" shrinkToFit="1"/>
    </xf>
    <xf numFmtId="49" fontId="6" fillId="0" borderId="0" xfId="0" applyNumberFormat="1" applyFont="1" applyBorder="1" applyAlignment="1">
      <alignment horizontal="center" vertical="center" shrinkToFit="1"/>
    </xf>
    <xf numFmtId="49" fontId="6" fillId="0" borderId="56" xfId="0" applyNumberFormat="1" applyFont="1" applyBorder="1" applyAlignment="1">
      <alignment horizontal="center" vertical="center" shrinkToFit="1"/>
    </xf>
    <xf numFmtId="49" fontId="7" fillId="0" borderId="0" xfId="0" applyNumberFormat="1" applyFont="1" applyAlignment="1">
      <alignment horizontal="left" vertical="top" wrapText="1"/>
    </xf>
    <xf numFmtId="49" fontId="17" fillId="0" borderId="70" xfId="0" applyNumberFormat="1" applyFont="1" applyBorder="1" applyAlignment="1">
      <alignment horizontal="center" vertical="center" wrapText="1"/>
    </xf>
    <xf numFmtId="49" fontId="17" fillId="0" borderId="71" xfId="0" applyNumberFormat="1" applyFont="1" applyBorder="1" applyAlignment="1">
      <alignment horizontal="center" vertical="center" wrapText="1"/>
    </xf>
    <xf numFmtId="49" fontId="6" fillId="0" borderId="72" xfId="0" applyNumberFormat="1" applyFont="1" applyBorder="1" applyAlignment="1">
      <alignment horizontal="center" vertical="center"/>
    </xf>
    <xf numFmtId="49" fontId="6" fillId="0" borderId="71" xfId="0" applyNumberFormat="1" applyFont="1" applyBorder="1" applyAlignment="1">
      <alignment horizontal="center" vertical="center"/>
    </xf>
    <xf numFmtId="0" fontId="22" fillId="0" borderId="0" xfId="2" applyFont="1" applyAlignment="1">
      <alignment horizontal="left" vertical="center"/>
    </xf>
    <xf numFmtId="0" fontId="6" fillId="0" borderId="0" xfId="2" applyFont="1" applyAlignment="1">
      <alignment vertical="center" textRotation="255" shrinkToFit="1"/>
    </xf>
    <xf numFmtId="0" fontId="4" fillId="0" borderId="0" xfId="2" applyFont="1" applyAlignment="1">
      <alignment horizontal="left" vertical="center"/>
    </xf>
    <xf numFmtId="0" fontId="7" fillId="0" borderId="0" xfId="2" applyFont="1" applyAlignment="1">
      <alignment horizontal="left" vertical="center"/>
    </xf>
    <xf numFmtId="0" fontId="7" fillId="0" borderId="0" xfId="2" applyFont="1">
      <alignment vertical="center"/>
    </xf>
    <xf numFmtId="0" fontId="24" fillId="0" borderId="0" xfId="3" applyFont="1">
      <alignment vertical="center"/>
    </xf>
    <xf numFmtId="0" fontId="7" fillId="0" borderId="0" xfId="2" applyFont="1" applyAlignment="1">
      <alignment horizontal="right" vertical="center"/>
    </xf>
    <xf numFmtId="0" fontId="7" fillId="2" borderId="26" xfId="2" applyFont="1" applyFill="1" applyBorder="1" applyAlignment="1">
      <alignment horizontal="center" vertical="center" wrapText="1"/>
    </xf>
    <xf numFmtId="0" fontId="6" fillId="0" borderId="0" xfId="2" applyFont="1">
      <alignment vertical="center"/>
    </xf>
    <xf numFmtId="0" fontId="7" fillId="0" borderId="0" xfId="2" applyFont="1" applyAlignment="1">
      <alignment horizontal="center" vertical="center"/>
    </xf>
    <xf numFmtId="0" fontId="7" fillId="3" borderId="43" xfId="2" applyFont="1" applyFill="1" applyBorder="1" applyAlignment="1">
      <alignment horizontal="center" vertical="center"/>
    </xf>
    <xf numFmtId="0" fontId="7" fillId="0" borderId="43" xfId="2" applyFont="1" applyBorder="1" applyAlignment="1">
      <alignment horizontal="center" vertical="center"/>
    </xf>
    <xf numFmtId="0" fontId="7" fillId="4" borderId="26" xfId="2" applyFont="1" applyFill="1" applyBorder="1" applyAlignment="1">
      <alignment horizontal="center" vertical="center"/>
    </xf>
    <xf numFmtId="0" fontId="26" fillId="0" borderId="0" xfId="3" applyFont="1">
      <alignment vertical="center"/>
    </xf>
    <xf numFmtId="0" fontId="27" fillId="0" borderId="0" xfId="3" applyFont="1">
      <alignment vertical="center"/>
    </xf>
    <xf numFmtId="0" fontId="27" fillId="0" borderId="0" xfId="3" applyFont="1" applyAlignment="1">
      <alignment horizontal="right" vertical="center"/>
    </xf>
    <xf numFmtId="0" fontId="7" fillId="2" borderId="26" xfId="2" applyFont="1" applyFill="1" applyBorder="1" applyAlignment="1">
      <alignment horizontal="center" vertical="center"/>
    </xf>
    <xf numFmtId="0" fontId="27" fillId="5" borderId="26" xfId="3" applyFont="1" applyFill="1" applyBorder="1" applyAlignment="1">
      <alignment vertical="center"/>
    </xf>
    <xf numFmtId="0" fontId="27" fillId="5" borderId="26" xfId="3" applyFont="1" applyFill="1" applyBorder="1">
      <alignment vertical="center"/>
    </xf>
    <xf numFmtId="0" fontId="28" fillId="0" borderId="0" xfId="2" applyFont="1" applyAlignment="1">
      <alignment horizontal="center" vertical="center"/>
    </xf>
    <xf numFmtId="0" fontId="7" fillId="0" borderId="26" xfId="2" applyFont="1" applyBorder="1" applyAlignment="1">
      <alignment vertical="center"/>
    </xf>
    <xf numFmtId="0" fontId="28" fillId="0" borderId="39" xfId="2" applyFont="1" applyBorder="1" applyAlignment="1">
      <alignment horizontal="center" vertical="center"/>
    </xf>
    <xf numFmtId="0" fontId="28" fillId="0" borderId="39" xfId="2" applyFont="1" applyBorder="1" applyAlignment="1">
      <alignment horizontal="center" vertical="center" wrapText="1"/>
    </xf>
    <xf numFmtId="0" fontId="28" fillId="0" borderId="26" xfId="2" applyFont="1" applyBorder="1" applyAlignment="1">
      <alignment horizontal="center" vertical="center"/>
    </xf>
    <xf numFmtId="0" fontId="28" fillId="0" borderId="31" xfId="2" applyFont="1" applyBorder="1" applyAlignment="1">
      <alignment horizontal="center" vertical="center"/>
    </xf>
    <xf numFmtId="49" fontId="28" fillId="0" borderId="26" xfId="2" applyNumberFormat="1" applyFont="1" applyBorder="1" applyAlignment="1">
      <alignment horizontal="center" vertical="center"/>
    </xf>
    <xf numFmtId="0" fontId="28" fillId="0" borderId="32" xfId="2" applyFont="1" applyBorder="1" applyAlignment="1">
      <alignment horizontal="center" vertical="center" wrapText="1"/>
    </xf>
    <xf numFmtId="0" fontId="28" fillId="0" borderId="26" xfId="2" applyFont="1" applyBorder="1" applyAlignment="1">
      <alignment horizontal="center" vertical="center" wrapText="1"/>
    </xf>
    <xf numFmtId="0" fontId="7" fillId="0" borderId="26" xfId="2" applyFont="1" applyBorder="1" applyAlignment="1">
      <alignment horizontal="center" vertical="center" wrapText="1"/>
    </xf>
    <xf numFmtId="0" fontId="28" fillId="0" borderId="35" xfId="2" applyFont="1" applyBorder="1" applyAlignment="1">
      <alignment horizontal="center" vertical="center"/>
    </xf>
    <xf numFmtId="0" fontId="28" fillId="0" borderId="35" xfId="2" applyFont="1" applyBorder="1" applyAlignment="1">
      <alignment horizontal="center" vertical="center" wrapText="1"/>
    </xf>
    <xf numFmtId="0" fontId="29" fillId="0" borderId="35" xfId="2" applyFont="1" applyBorder="1" applyAlignment="1">
      <alignment horizontal="center" vertical="center" wrapText="1"/>
    </xf>
    <xf numFmtId="177" fontId="28" fillId="0" borderId="26" xfId="2" applyNumberFormat="1" applyFont="1" applyBorder="1">
      <alignment vertical="center"/>
    </xf>
    <xf numFmtId="0" fontId="29" fillId="0" borderId="42" xfId="2" applyFont="1" applyBorder="1" applyAlignment="1">
      <alignment horizontal="center" vertical="center" wrapText="1"/>
    </xf>
    <xf numFmtId="0" fontId="28" fillId="0" borderId="42" xfId="2" applyFont="1" applyBorder="1" applyAlignment="1">
      <alignment horizontal="center" vertical="center" wrapText="1"/>
    </xf>
    <xf numFmtId="178" fontId="28" fillId="0" borderId="26" xfId="2" applyNumberFormat="1" applyFont="1" applyBorder="1">
      <alignment vertical="center"/>
    </xf>
    <xf numFmtId="0" fontId="7" fillId="0" borderId="26" xfId="2" applyFont="1" applyBorder="1">
      <alignment vertical="center"/>
    </xf>
    <xf numFmtId="0" fontId="28" fillId="2" borderId="26" xfId="2" applyFont="1" applyFill="1" applyBorder="1" applyAlignment="1">
      <alignment horizontal="left" vertical="center"/>
    </xf>
    <xf numFmtId="0" fontId="28" fillId="2" borderId="31" xfId="2" applyFont="1" applyFill="1" applyBorder="1" applyAlignment="1">
      <alignment horizontal="center" vertical="center"/>
    </xf>
    <xf numFmtId="0" fontId="28" fillId="4" borderId="26" xfId="2" applyFont="1" applyFill="1" applyBorder="1">
      <alignment vertical="center"/>
    </xf>
    <xf numFmtId="0" fontId="28" fillId="4" borderId="31" xfId="2" applyFont="1" applyFill="1" applyBorder="1">
      <alignment vertical="center"/>
    </xf>
    <xf numFmtId="0" fontId="28" fillId="3" borderId="26" xfId="2" applyFont="1" applyFill="1" applyBorder="1" applyAlignment="1">
      <alignment horizontal="right" vertical="center"/>
    </xf>
    <xf numFmtId="0" fontId="28" fillId="0" borderId="76" xfId="2" applyFont="1" applyBorder="1" applyAlignment="1">
      <alignment horizontal="right" vertical="center"/>
    </xf>
    <xf numFmtId="179" fontId="28" fillId="0" borderId="76" xfId="2" applyNumberFormat="1" applyFont="1" applyBorder="1" applyAlignment="1">
      <alignment horizontal="right" vertical="center"/>
    </xf>
    <xf numFmtId="0" fontId="7" fillId="4" borderId="26" xfId="2" applyFont="1" applyFill="1" applyBorder="1" applyAlignment="1">
      <alignment vertical="center"/>
    </xf>
    <xf numFmtId="0" fontId="28" fillId="0" borderId="32" xfId="2" applyFont="1" applyBorder="1" applyAlignment="1">
      <alignment horizontal="right" vertical="center"/>
    </xf>
    <xf numFmtId="179" fontId="28" fillId="0" borderId="26" xfId="2" applyNumberFormat="1" applyFont="1" applyBorder="1" applyAlignment="1">
      <alignment horizontal="right" vertical="center"/>
    </xf>
    <xf numFmtId="0" fontId="28" fillId="0" borderId="8" xfId="2" applyFont="1" applyBorder="1" applyAlignment="1">
      <alignment horizontal="center" vertical="center"/>
    </xf>
    <xf numFmtId="0" fontId="28" fillId="0" borderId="26" xfId="2" applyFont="1" applyBorder="1" applyAlignment="1">
      <alignment horizontal="right" vertical="center"/>
    </xf>
    <xf numFmtId="0" fontId="28" fillId="0" borderId="32" xfId="2" applyFont="1" applyBorder="1" applyAlignment="1">
      <alignment horizontal="center" vertical="center"/>
    </xf>
    <xf numFmtId="0" fontId="28" fillId="3" borderId="25" xfId="2" applyFont="1" applyFill="1" applyBorder="1" applyAlignment="1">
      <alignment horizontal="right" vertical="center"/>
    </xf>
    <xf numFmtId="0" fontId="28" fillId="0" borderId="0" xfId="2" applyFont="1">
      <alignment vertical="center"/>
    </xf>
    <xf numFmtId="0" fontId="28" fillId="0" borderId="0" xfId="2" applyFont="1" applyAlignment="1">
      <alignment horizontal="left" vertical="center"/>
    </xf>
    <xf numFmtId="0" fontId="23" fillId="0" borderId="0" xfId="3">
      <alignment vertical="center"/>
    </xf>
    <xf numFmtId="0" fontId="20" fillId="0" borderId="0" xfId="2" applyFont="1">
      <alignment vertical="center"/>
    </xf>
    <xf numFmtId="0" fontId="7" fillId="0" borderId="43" xfId="2" applyFont="1" applyBorder="1">
      <alignment vertical="center"/>
    </xf>
    <xf numFmtId="0" fontId="31" fillId="0" borderId="0" xfId="2" applyFont="1">
      <alignment vertical="center"/>
    </xf>
    <xf numFmtId="0" fontId="6" fillId="0" borderId="26" xfId="2" applyFont="1" applyBorder="1" applyAlignment="1">
      <alignment horizontal="center" vertical="center"/>
    </xf>
    <xf numFmtId="180" fontId="28" fillId="0" borderId="26" xfId="2" applyNumberFormat="1" applyFont="1" applyBorder="1" applyAlignment="1">
      <alignment horizontal="center" vertical="center"/>
    </xf>
    <xf numFmtId="180" fontId="28" fillId="0" borderId="26" xfId="2" applyNumberFormat="1" applyFont="1" applyBorder="1" applyAlignment="1">
      <alignment horizontal="center" vertical="center"/>
    </xf>
    <xf numFmtId="0" fontId="32" fillId="0" borderId="31" xfId="4" applyFont="1" applyBorder="1" applyAlignment="1">
      <alignment horizontal="center" vertical="center"/>
    </xf>
    <xf numFmtId="0" fontId="32" fillId="0" borderId="8" xfId="4" applyFont="1" applyBorder="1" applyAlignment="1">
      <alignment horizontal="center" vertical="center"/>
    </xf>
    <xf numFmtId="0" fontId="32" fillId="0" borderId="32" xfId="4" applyFont="1" applyBorder="1" applyAlignment="1">
      <alignment horizontal="center" vertical="center"/>
    </xf>
    <xf numFmtId="0" fontId="28" fillId="3" borderId="26" xfId="2" applyFont="1" applyFill="1" applyBorder="1" applyAlignment="1">
      <alignment horizontal="center" vertical="center"/>
    </xf>
    <xf numFmtId="0" fontId="28" fillId="3" borderId="26" xfId="2" applyFont="1" applyFill="1" applyBorder="1" applyAlignment="1">
      <alignment horizontal="center" vertical="center"/>
    </xf>
    <xf numFmtId="0" fontId="28" fillId="3" borderId="28" xfId="2" applyFont="1" applyFill="1" applyBorder="1" applyAlignment="1">
      <alignment horizontal="center" vertical="center" wrapText="1"/>
    </xf>
    <xf numFmtId="0" fontId="28" fillId="0" borderId="40" xfId="2" applyFont="1" applyBorder="1" applyAlignment="1">
      <alignment horizontal="center" vertical="center" wrapText="1"/>
    </xf>
    <xf numFmtId="0" fontId="28" fillId="0" borderId="41" xfId="2" applyFont="1" applyBorder="1" applyAlignment="1">
      <alignment horizontal="center" vertical="center" wrapText="1"/>
    </xf>
    <xf numFmtId="0" fontId="20" fillId="0" borderId="31" xfId="2" applyFont="1" applyBorder="1" applyAlignment="1">
      <alignment horizontal="left" vertical="center" wrapText="1"/>
    </xf>
    <xf numFmtId="0" fontId="20" fillId="0" borderId="8" xfId="2" applyFont="1" applyBorder="1" applyAlignment="1">
      <alignment horizontal="left" vertical="center" wrapText="1"/>
    </xf>
    <xf numFmtId="0" fontId="20" fillId="0" borderId="32" xfId="2" applyFont="1" applyBorder="1" applyAlignment="1">
      <alignment horizontal="left" vertical="center" wrapText="1"/>
    </xf>
    <xf numFmtId="0" fontId="28" fillId="0" borderId="31" xfId="2" applyFont="1" applyBorder="1" applyAlignment="1">
      <alignment horizontal="center" vertical="center" wrapText="1"/>
    </xf>
    <xf numFmtId="0" fontId="28" fillId="0" borderId="32" xfId="2" applyFont="1" applyBorder="1" applyAlignment="1">
      <alignment horizontal="center" vertical="center"/>
    </xf>
    <xf numFmtId="0" fontId="28" fillId="3" borderId="23" xfId="2" applyFont="1" applyFill="1" applyBorder="1" applyAlignment="1">
      <alignment horizontal="center" vertical="center" wrapText="1"/>
    </xf>
    <xf numFmtId="0" fontId="28" fillId="0" borderId="0" xfId="2" applyFont="1" applyAlignment="1">
      <alignment horizontal="center" vertical="center" wrapText="1"/>
    </xf>
    <xf numFmtId="0" fontId="28" fillId="0" borderId="36" xfId="2" applyFont="1" applyBorder="1" applyAlignment="1">
      <alignment horizontal="center" vertical="center" wrapText="1"/>
    </xf>
    <xf numFmtId="0" fontId="28" fillId="0" borderId="31" xfId="2" applyFont="1" applyBorder="1" applyAlignment="1">
      <alignment horizontal="left" vertical="center"/>
    </xf>
    <xf numFmtId="0" fontId="28" fillId="0" borderId="8" xfId="2" applyFont="1" applyBorder="1" applyAlignment="1">
      <alignment horizontal="left" vertical="center"/>
    </xf>
    <xf numFmtId="0" fontId="28" fillId="0" borderId="32" xfId="2" applyFont="1" applyBorder="1" applyAlignment="1">
      <alignment horizontal="left" vertical="center"/>
    </xf>
    <xf numFmtId="0" fontId="20" fillId="0" borderId="26" xfId="2" applyFont="1" applyBorder="1" applyAlignment="1">
      <alignment horizontal="center" vertical="center"/>
    </xf>
    <xf numFmtId="0" fontId="28" fillId="0" borderId="26" xfId="2" applyFont="1" applyBorder="1" applyAlignment="1">
      <alignment horizontal="center" vertical="center"/>
    </xf>
    <xf numFmtId="0" fontId="28" fillId="3" borderId="25" xfId="2" applyFont="1" applyFill="1" applyBorder="1" applyAlignment="1">
      <alignment horizontal="center" vertical="center" wrapText="1"/>
    </xf>
    <xf numFmtId="0" fontId="28" fillId="0" borderId="43" xfId="2" applyFont="1" applyBorder="1" applyAlignment="1">
      <alignment horizontal="center" vertical="center" wrapText="1"/>
    </xf>
    <xf numFmtId="0" fontId="28" fillId="0" borderId="44" xfId="2" applyFont="1" applyBorder="1" applyAlignment="1">
      <alignment horizontal="center" vertical="center" wrapText="1"/>
    </xf>
    <xf numFmtId="0" fontId="20" fillId="0" borderId="32" xfId="2" applyFont="1" applyBorder="1" applyAlignment="1">
      <alignment horizontal="center" vertical="center"/>
    </xf>
    <xf numFmtId="0" fontId="28" fillId="6" borderId="26" xfId="2" applyFont="1" applyFill="1" applyBorder="1" applyAlignment="1">
      <alignment horizontal="center" vertical="center" wrapText="1"/>
    </xf>
    <xf numFmtId="0" fontId="28" fillId="0" borderId="40" xfId="2" applyFont="1" applyBorder="1">
      <alignment vertical="center"/>
    </xf>
    <xf numFmtId="0" fontId="31" fillId="0" borderId="40" xfId="2" applyFont="1" applyBorder="1">
      <alignment vertical="center"/>
    </xf>
    <xf numFmtId="0" fontId="28" fillId="0" borderId="40" xfId="2" applyFont="1" applyBorder="1" applyAlignment="1">
      <alignment vertical="center" wrapText="1"/>
    </xf>
    <xf numFmtId="0" fontId="28" fillId="3" borderId="31" xfId="2" applyFont="1" applyFill="1" applyBorder="1" applyAlignment="1">
      <alignment horizontal="center" vertical="center" wrapText="1"/>
    </xf>
    <xf numFmtId="0" fontId="28" fillId="3" borderId="32" xfId="2" applyFont="1" applyFill="1" applyBorder="1" applyAlignment="1">
      <alignment horizontal="center" vertical="center" wrapText="1"/>
    </xf>
    <xf numFmtId="0" fontId="28" fillId="0" borderId="0" xfId="2" applyFont="1" applyAlignment="1">
      <alignment vertical="center" wrapText="1"/>
    </xf>
    <xf numFmtId="0" fontId="28" fillId="0" borderId="0" xfId="2" applyFont="1" applyAlignment="1">
      <alignment horizontal="center" vertical="center" wrapText="1"/>
    </xf>
    <xf numFmtId="0" fontId="28" fillId="0" borderId="0" xfId="2" applyFont="1" applyAlignment="1">
      <alignment horizontal="left" vertical="center" wrapText="1"/>
    </xf>
    <xf numFmtId="0" fontId="28" fillId="0" borderId="31" xfId="4" applyFont="1" applyBorder="1" applyAlignment="1">
      <alignment horizontal="center" vertical="center" wrapText="1"/>
    </xf>
    <xf numFmtId="0" fontId="28" fillId="0" borderId="8" xfId="4" applyFont="1" applyBorder="1" applyAlignment="1">
      <alignment horizontal="center" vertical="center" wrapText="1"/>
    </xf>
    <xf numFmtId="0" fontId="28" fillId="0" borderId="26" xfId="4" applyFont="1" applyBorder="1" applyAlignment="1">
      <alignment horizontal="center" vertical="center" wrapText="1"/>
    </xf>
    <xf numFmtId="0" fontId="28" fillId="0" borderId="32" xfId="4" applyFont="1" applyBorder="1" applyAlignment="1">
      <alignment horizontal="center" vertical="center" wrapText="1"/>
    </xf>
    <xf numFmtId="0" fontId="28" fillId="0" borderId="0" xfId="4" applyFont="1" applyAlignment="1">
      <alignment horizontal="center" vertical="center" wrapText="1"/>
    </xf>
    <xf numFmtId="0" fontId="28" fillId="0" borderId="31" xfId="4" applyFont="1" applyBorder="1" applyAlignment="1">
      <alignment horizontal="center" vertical="center"/>
    </xf>
    <xf numFmtId="0" fontId="28" fillId="0" borderId="26" xfId="4" applyFont="1" applyBorder="1" applyAlignment="1">
      <alignment horizontal="center" vertical="center"/>
    </xf>
    <xf numFmtId="0" fontId="28" fillId="0" borderId="26" xfId="4" applyFont="1" applyBorder="1" applyAlignment="1">
      <alignment horizontal="center" vertical="center"/>
    </xf>
    <xf numFmtId="0" fontId="28" fillId="0" borderId="31" xfId="4" applyFont="1" applyBorder="1" applyAlignment="1">
      <alignment horizontal="center" vertical="center"/>
    </xf>
    <xf numFmtId="0" fontId="28" fillId="0" borderId="8" xfId="4" applyFont="1" applyBorder="1" applyAlignment="1">
      <alignment horizontal="center" vertical="center"/>
    </xf>
    <xf numFmtId="0" fontId="28" fillId="0" borderId="32" xfId="4" applyFont="1" applyBorder="1" applyAlignment="1">
      <alignment horizontal="center" vertical="center"/>
    </xf>
    <xf numFmtId="0" fontId="28" fillId="0" borderId="0" xfId="4" applyFont="1" applyAlignment="1">
      <alignment horizontal="center" vertical="center"/>
    </xf>
    <xf numFmtId="0" fontId="28" fillId="0" borderId="0" xfId="4" applyFont="1" applyAlignment="1">
      <alignment horizontal="center" vertical="center"/>
    </xf>
    <xf numFmtId="0" fontId="28" fillId="0" borderId="26" xfId="2" applyFont="1" applyBorder="1" applyAlignment="1">
      <alignment horizontal="center" vertical="center" wrapText="1"/>
    </xf>
    <xf numFmtId="0" fontId="28" fillId="6" borderId="26" xfId="4" applyFont="1" applyFill="1" applyBorder="1" applyAlignment="1">
      <alignment horizontal="center" vertical="center"/>
    </xf>
    <xf numFmtId="0" fontId="28" fillId="6" borderId="31" xfId="4" applyFont="1" applyFill="1" applyBorder="1" applyAlignment="1">
      <alignment horizontal="center" vertical="center"/>
    </xf>
    <xf numFmtId="0" fontId="28" fillId="6" borderId="32" xfId="4" applyFont="1" applyFill="1" applyBorder="1" applyAlignment="1">
      <alignment horizontal="center" vertical="center"/>
    </xf>
    <xf numFmtId="0" fontId="33" fillId="0" borderId="0" xfId="4" applyFont="1" applyAlignment="1">
      <alignment horizontal="center" vertical="center"/>
    </xf>
    <xf numFmtId="0" fontId="7" fillId="0" borderId="0" xfId="4" applyFont="1" applyAlignment="1">
      <alignment horizontal="center" vertical="center"/>
    </xf>
    <xf numFmtId="0" fontId="34" fillId="0" borderId="0" xfId="2" applyFont="1" applyAlignment="1">
      <alignment horizontal="center" vertical="center"/>
    </xf>
    <xf numFmtId="0" fontId="34" fillId="0" borderId="0" xfId="4" applyFont="1" applyAlignment="1">
      <alignment horizontal="center" vertical="center"/>
    </xf>
    <xf numFmtId="0" fontId="34" fillId="0" borderId="0" xfId="2" applyFont="1">
      <alignment vertical="center"/>
    </xf>
    <xf numFmtId="0" fontId="33" fillId="0" borderId="0" xfId="2" applyFont="1">
      <alignment vertical="center"/>
    </xf>
    <xf numFmtId="0" fontId="33" fillId="0" borderId="0" xfId="2" applyFont="1" applyAlignment="1">
      <alignment horizontal="center" vertical="center"/>
    </xf>
    <xf numFmtId="0" fontId="28" fillId="0" borderId="0" xfId="2" applyFont="1" applyAlignment="1">
      <alignment vertical="center" textRotation="255" shrinkToFit="1"/>
    </xf>
    <xf numFmtId="0" fontId="28" fillId="0" borderId="26" xfId="2" applyFont="1" applyBorder="1" applyAlignment="1">
      <alignment vertical="center" textRotation="255" shrinkToFit="1"/>
    </xf>
    <xf numFmtId="0" fontId="28" fillId="0" borderId="26" xfId="2" applyFont="1" applyBorder="1" applyAlignment="1">
      <alignment vertical="center"/>
    </xf>
    <xf numFmtId="0" fontId="28" fillId="0" borderId="41" xfId="2" applyFont="1" applyBorder="1" applyAlignment="1">
      <alignment horizontal="center" vertical="center"/>
    </xf>
    <xf numFmtId="0" fontId="28" fillId="0" borderId="0" xfId="2" applyFont="1" applyAlignment="1">
      <alignment horizontal="center" vertical="center"/>
    </xf>
    <xf numFmtId="0" fontId="28" fillId="0" borderId="40" xfId="2" applyFont="1" applyBorder="1" applyAlignment="1">
      <alignment horizontal="center" vertical="center"/>
    </xf>
    <xf numFmtId="0" fontId="6" fillId="0" borderId="0" xfId="2" applyFont="1" applyAlignment="1">
      <alignment horizontal="center" vertical="center"/>
    </xf>
    <xf numFmtId="0" fontId="28" fillId="0" borderId="36" xfId="2" applyFont="1" applyBorder="1" applyAlignment="1">
      <alignment horizontal="center" vertical="center"/>
    </xf>
    <xf numFmtId="0" fontId="28" fillId="0" borderId="42" xfId="2" applyFont="1" applyBorder="1" applyAlignment="1">
      <alignment horizontal="center" vertical="center"/>
    </xf>
    <xf numFmtId="0" fontId="28" fillId="0" borderId="44" xfId="2" applyFont="1" applyBorder="1" applyAlignment="1">
      <alignment horizontal="center" vertical="center"/>
    </xf>
    <xf numFmtId="0" fontId="28" fillId="6" borderId="31" xfId="2" applyFont="1" applyFill="1" applyBorder="1" applyAlignment="1">
      <alignment horizontal="center" vertical="center" wrapText="1"/>
    </xf>
    <xf numFmtId="0" fontId="28" fillId="6" borderId="8" xfId="2" applyFont="1" applyFill="1" applyBorder="1" applyAlignment="1">
      <alignment horizontal="center" vertical="center" wrapText="1"/>
    </xf>
    <xf numFmtId="0" fontId="28" fillId="6" borderId="32" xfId="2" applyFont="1" applyFill="1" applyBorder="1" applyAlignment="1">
      <alignment horizontal="center" vertical="center" wrapText="1"/>
    </xf>
    <xf numFmtId="0" fontId="28" fillId="6" borderId="26" xfId="2" applyFont="1" applyFill="1" applyBorder="1" applyAlignment="1">
      <alignment horizontal="center" vertical="center"/>
    </xf>
    <xf numFmtId="177" fontId="28" fillId="6" borderId="26" xfId="2" applyNumberFormat="1" applyFont="1" applyFill="1" applyBorder="1">
      <alignment vertical="center"/>
    </xf>
    <xf numFmtId="178" fontId="28" fillId="6" borderId="26" xfId="2" applyNumberFormat="1" applyFont="1" applyFill="1" applyBorder="1">
      <alignment vertical="center"/>
    </xf>
    <xf numFmtId="0" fontId="28" fillId="6" borderId="26" xfId="2" applyFont="1" applyFill="1" applyBorder="1" applyAlignment="1">
      <alignment horizontal="right" vertical="center"/>
    </xf>
    <xf numFmtId="0" fontId="28" fillId="6" borderId="25" xfId="2" applyFont="1" applyFill="1" applyBorder="1" applyAlignment="1">
      <alignment horizontal="right" vertical="center"/>
    </xf>
  </cellXfs>
  <cellStyles count="5">
    <cellStyle name="標準" xfId="0" builtinId="0"/>
    <cellStyle name="標準 2" xfId="1" xr:uid="{6B042C41-87E2-460B-AE73-6723549C1BC4}"/>
    <cellStyle name="標準 2 2" xfId="4" xr:uid="{9CB86376-0F78-4CE3-8E3F-C4E9889E0832}"/>
    <cellStyle name="標準 3" xfId="3" xr:uid="{0A8D855D-5B57-4251-A43A-A1B7767A2839}"/>
    <cellStyle name="標準_③-２加算様式（就労）" xfId="2" xr:uid="{B3960655-A00A-4477-AF1D-55F54F69775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700&#26045;&#35373;&#20418;/600&#12288;&#12507;&#12540;&#12512;&#12506;&#12540;&#12472;&#12289;&#20307;&#21046;&#19968;&#35239;/HP&#25522;&#36617;&#27096;&#24335;/R08&#30003;&#35531;&#26360;/&#35370;&#21839;&#31995;/&#21402;&#29983;&#21172;&#20685;&#30465;&#12288;&#27161;&#28310;&#27096;&#24335;/&#21220;&#21209;&#20307;&#21046;&#19968;&#3523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700&#26045;&#35373;&#20418;/600&#12288;&#12507;&#12540;&#12512;&#12506;&#12540;&#12472;&#12289;&#20307;&#21046;&#19968;&#35239;/HP&#25522;&#36617;&#27096;&#24335;/R08&#30003;&#35531;&#26360;/&#35370;&#21839;&#31995;/&#21402;&#29983;&#21172;&#20685;&#30465;&#12288;&#27161;&#28310;&#27096;&#24335;/&#20307;&#21046;/R80430taiseitodoke_kyotakuke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必要書類一覧"/>
      <sheetName val="届出書"/>
      <sheetName val="別紙１-１"/>
      <sheetName val="勤務形態一覧表（居宅介護）"/>
      <sheetName val="勤務形態一覧表（重度訪問介護）"/>
      <sheetName val="勤務形態一覧表（同行援護）"/>
      <sheetName val="勤務形態一覧表（行動援護）"/>
      <sheetName val="別紙２-１"/>
      <sheetName val="別紙２-２"/>
      <sheetName val="別紙２-３"/>
      <sheetName val="別紙２-４"/>
      <sheetName val="別紙47"/>
      <sheetName val="体制届資料"/>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F7946-6795-42A5-B8FE-B22D36763739}">
  <dimension ref="A1:Y55"/>
  <sheetViews>
    <sheetView tabSelected="1" view="pageBreakPreview" zoomScaleNormal="100" zoomScaleSheetLayoutView="100" workbookViewId="0"/>
  </sheetViews>
  <sheetFormatPr defaultRowHeight="13.5" x14ac:dyDescent="0.15"/>
  <cols>
    <col min="1" max="1" width="2.625" style="65" customWidth="1"/>
    <col min="2" max="11" width="4.625" style="65" customWidth="1"/>
    <col min="12" max="27" width="3.125" style="65" customWidth="1"/>
    <col min="28" max="16384" width="9" style="65"/>
  </cols>
  <sheetData>
    <row r="1" spans="1:25" x14ac:dyDescent="0.15">
      <c r="A1" s="65" t="s">
        <v>89</v>
      </c>
    </row>
    <row r="3" spans="1:25" x14ac:dyDescent="0.15">
      <c r="A3" s="65" t="s">
        <v>90</v>
      </c>
    </row>
    <row r="5" spans="1:25" x14ac:dyDescent="0.15">
      <c r="B5" s="75" t="s">
        <v>91</v>
      </c>
      <c r="C5" s="76"/>
      <c r="D5" s="76"/>
      <c r="E5" s="76"/>
      <c r="F5" s="76"/>
      <c r="G5" s="77"/>
      <c r="H5" s="75" t="s">
        <v>92</v>
      </c>
      <c r="I5" s="76"/>
      <c r="J5" s="76"/>
      <c r="K5" s="76"/>
      <c r="L5" s="75" t="s">
        <v>93</v>
      </c>
      <c r="M5" s="76"/>
      <c r="N5" s="76"/>
      <c r="O5" s="76"/>
      <c r="P5" s="76"/>
      <c r="Q5" s="76"/>
      <c r="R5" s="76"/>
      <c r="S5" s="76"/>
      <c r="T5" s="76"/>
      <c r="U5" s="76"/>
      <c r="V5" s="76"/>
      <c r="W5" s="76"/>
      <c r="X5" s="76"/>
      <c r="Y5" s="77"/>
    </row>
    <row r="6" spans="1:25" x14ac:dyDescent="0.15">
      <c r="B6" s="78"/>
      <c r="C6" s="79"/>
      <c r="D6" s="79"/>
      <c r="E6" s="79"/>
      <c r="F6" s="79"/>
      <c r="G6" s="80"/>
      <c r="H6" s="78"/>
      <c r="I6" s="79"/>
      <c r="J6" s="79"/>
      <c r="K6" s="79"/>
      <c r="L6" s="78"/>
      <c r="M6" s="79"/>
      <c r="N6" s="79"/>
      <c r="O6" s="79"/>
      <c r="P6" s="79"/>
      <c r="Q6" s="79"/>
      <c r="R6" s="79"/>
      <c r="S6" s="79"/>
      <c r="T6" s="79"/>
      <c r="U6" s="79"/>
      <c r="V6" s="79"/>
      <c r="W6" s="79"/>
      <c r="X6" s="79"/>
      <c r="Y6" s="80"/>
    </row>
    <row r="7" spans="1:25" x14ac:dyDescent="0.15">
      <c r="B7" s="74"/>
      <c r="C7" s="74"/>
      <c r="D7" s="74"/>
      <c r="E7" s="74"/>
      <c r="F7" s="74"/>
      <c r="G7" s="74"/>
      <c r="H7" s="74"/>
      <c r="I7" s="74"/>
      <c r="J7" s="74"/>
      <c r="K7" s="74"/>
      <c r="L7" s="66"/>
      <c r="M7" s="67"/>
      <c r="N7" s="67"/>
      <c r="O7" s="67"/>
      <c r="P7" s="67"/>
      <c r="Q7" s="67"/>
      <c r="R7" s="67"/>
      <c r="S7" s="67"/>
      <c r="T7" s="67"/>
      <c r="U7" s="68"/>
      <c r="V7" s="68"/>
      <c r="W7" s="68"/>
      <c r="X7" s="68"/>
      <c r="Y7" s="69"/>
    </row>
    <row r="8" spans="1:25" x14ac:dyDescent="0.15">
      <c r="B8" s="74"/>
      <c r="C8" s="74"/>
      <c r="D8" s="74"/>
      <c r="E8" s="74"/>
      <c r="F8" s="74"/>
      <c r="G8" s="74"/>
      <c r="H8" s="74"/>
      <c r="I8" s="74"/>
      <c r="J8" s="74"/>
      <c r="K8" s="74"/>
      <c r="L8" s="66"/>
      <c r="M8" s="67"/>
      <c r="N8" s="67"/>
      <c r="O8" s="67"/>
      <c r="P8" s="67"/>
      <c r="Q8" s="67"/>
      <c r="R8" s="67"/>
      <c r="S8" s="67"/>
      <c r="T8" s="67"/>
      <c r="U8" s="68"/>
      <c r="V8" s="68"/>
      <c r="W8" s="68"/>
      <c r="X8" s="68"/>
      <c r="Y8" s="69"/>
    </row>
    <row r="9" spans="1:25" x14ac:dyDescent="0.15">
      <c r="B9" s="74"/>
      <c r="C9" s="74"/>
      <c r="D9" s="74"/>
      <c r="E9" s="74"/>
      <c r="F9" s="74"/>
      <c r="G9" s="74"/>
      <c r="H9" s="74"/>
      <c r="I9" s="74"/>
      <c r="J9" s="74"/>
      <c r="K9" s="74"/>
      <c r="L9" s="66"/>
      <c r="M9" s="67"/>
      <c r="N9" s="67"/>
      <c r="O9" s="67"/>
      <c r="P9" s="67"/>
      <c r="Q9" s="67"/>
      <c r="R9" s="67"/>
      <c r="S9" s="67"/>
      <c r="T9" s="67"/>
      <c r="U9" s="68"/>
      <c r="V9" s="68"/>
      <c r="W9" s="68"/>
      <c r="X9" s="68"/>
      <c r="Y9" s="69"/>
    </row>
    <row r="10" spans="1:25" x14ac:dyDescent="0.15">
      <c r="B10" s="74"/>
      <c r="C10" s="74"/>
      <c r="D10" s="74"/>
      <c r="E10" s="74"/>
      <c r="F10" s="74"/>
      <c r="G10" s="74"/>
      <c r="H10" s="74"/>
      <c r="I10" s="74"/>
      <c r="J10" s="74"/>
      <c r="K10" s="74"/>
      <c r="L10" s="66"/>
      <c r="M10" s="67"/>
      <c r="N10" s="67"/>
      <c r="O10" s="67"/>
      <c r="P10" s="67"/>
      <c r="Q10" s="67"/>
      <c r="R10" s="67"/>
      <c r="S10" s="67"/>
      <c r="T10" s="67"/>
      <c r="U10" s="68"/>
      <c r="V10" s="68"/>
      <c r="W10" s="68"/>
      <c r="X10" s="68"/>
      <c r="Y10" s="69"/>
    </row>
    <row r="11" spans="1:25" x14ac:dyDescent="0.15">
      <c r="B11" s="74"/>
      <c r="C11" s="74"/>
      <c r="D11" s="74"/>
      <c r="E11" s="74"/>
      <c r="F11" s="74"/>
      <c r="G11" s="74"/>
      <c r="H11" s="74"/>
      <c r="I11" s="74"/>
      <c r="J11" s="74"/>
      <c r="K11" s="74"/>
      <c r="L11" s="66"/>
      <c r="M11" s="67"/>
      <c r="N11" s="67"/>
      <c r="O11" s="67"/>
      <c r="P11" s="67"/>
      <c r="Q11" s="67"/>
      <c r="R11" s="67"/>
      <c r="S11" s="67"/>
      <c r="T11" s="67"/>
      <c r="U11" s="68"/>
      <c r="V11" s="68"/>
      <c r="W11" s="68"/>
      <c r="X11" s="68"/>
      <c r="Y11" s="69"/>
    </row>
    <row r="12" spans="1:25" x14ac:dyDescent="0.15">
      <c r="B12" s="74"/>
      <c r="C12" s="74"/>
      <c r="D12" s="74"/>
      <c r="E12" s="74"/>
      <c r="F12" s="74"/>
      <c r="G12" s="74"/>
      <c r="H12" s="74"/>
      <c r="I12" s="74"/>
      <c r="J12" s="74"/>
      <c r="K12" s="74"/>
      <c r="L12" s="66"/>
      <c r="M12" s="67"/>
      <c r="N12" s="67"/>
      <c r="O12" s="67"/>
      <c r="P12" s="67"/>
      <c r="Q12" s="67"/>
      <c r="R12" s="67"/>
      <c r="S12" s="67"/>
      <c r="T12" s="67"/>
      <c r="U12" s="68"/>
      <c r="V12" s="68"/>
      <c r="W12" s="68"/>
      <c r="X12" s="68"/>
      <c r="Y12" s="69"/>
    </row>
    <row r="13" spans="1:25" x14ac:dyDescent="0.15">
      <c r="B13" s="74"/>
      <c r="C13" s="74"/>
      <c r="D13" s="74"/>
      <c r="E13" s="74"/>
      <c r="F13" s="74"/>
      <c r="G13" s="74"/>
      <c r="H13" s="74"/>
      <c r="I13" s="74"/>
      <c r="J13" s="74"/>
      <c r="K13" s="74"/>
      <c r="L13" s="66"/>
      <c r="M13" s="67"/>
      <c r="N13" s="67"/>
      <c r="O13" s="67"/>
      <c r="P13" s="67"/>
      <c r="Q13" s="67"/>
      <c r="R13" s="67"/>
      <c r="S13" s="67"/>
      <c r="T13" s="67"/>
      <c r="U13" s="68"/>
      <c r="V13" s="68"/>
      <c r="W13" s="68"/>
      <c r="X13" s="68"/>
      <c r="Y13" s="69"/>
    </row>
    <row r="14" spans="1:25" x14ac:dyDescent="0.15">
      <c r="B14" s="74"/>
      <c r="C14" s="74"/>
      <c r="D14" s="74"/>
      <c r="E14" s="74"/>
      <c r="F14" s="74"/>
      <c r="G14" s="74"/>
      <c r="H14" s="74"/>
      <c r="I14" s="74"/>
      <c r="J14" s="74"/>
      <c r="K14" s="74"/>
      <c r="L14" s="66"/>
      <c r="M14" s="67"/>
      <c r="N14" s="67"/>
      <c r="O14" s="67"/>
      <c r="P14" s="67"/>
      <c r="Q14" s="67"/>
      <c r="R14" s="67"/>
      <c r="S14" s="67"/>
      <c r="T14" s="67"/>
      <c r="U14" s="68"/>
      <c r="V14" s="68"/>
      <c r="W14" s="68"/>
      <c r="X14" s="68"/>
      <c r="Y14" s="69"/>
    </row>
    <row r="15" spans="1:25" x14ac:dyDescent="0.15">
      <c r="B15" s="74"/>
      <c r="C15" s="74"/>
      <c r="D15" s="74"/>
      <c r="E15" s="74"/>
      <c r="F15" s="74"/>
      <c r="G15" s="74"/>
      <c r="H15" s="74"/>
      <c r="I15" s="74"/>
      <c r="J15" s="74"/>
      <c r="K15" s="74"/>
      <c r="L15" s="66"/>
      <c r="M15" s="67"/>
      <c r="N15" s="67"/>
      <c r="O15" s="67"/>
      <c r="P15" s="67"/>
      <c r="Q15" s="67"/>
      <c r="R15" s="67"/>
      <c r="S15" s="67"/>
      <c r="T15" s="67"/>
      <c r="U15" s="68"/>
      <c r="V15" s="68"/>
      <c r="W15" s="68"/>
      <c r="X15" s="68"/>
      <c r="Y15" s="69"/>
    </row>
    <row r="16" spans="1:25" x14ac:dyDescent="0.15">
      <c r="B16" s="74"/>
      <c r="C16" s="74"/>
      <c r="D16" s="74"/>
      <c r="E16" s="74"/>
      <c r="F16" s="74"/>
      <c r="G16" s="74"/>
      <c r="H16" s="74"/>
      <c r="I16" s="74"/>
      <c r="J16" s="74"/>
      <c r="K16" s="74"/>
      <c r="L16" s="66"/>
      <c r="M16" s="67"/>
      <c r="N16" s="67"/>
      <c r="O16" s="67"/>
      <c r="P16" s="67"/>
      <c r="Q16" s="67"/>
      <c r="R16" s="67"/>
      <c r="S16" s="67"/>
      <c r="T16" s="67"/>
      <c r="U16" s="68"/>
      <c r="V16" s="68"/>
      <c r="W16" s="68"/>
      <c r="X16" s="68"/>
      <c r="Y16" s="69"/>
    </row>
    <row r="17" spans="2:25" x14ac:dyDescent="0.15">
      <c r="B17" s="74"/>
      <c r="C17" s="74"/>
      <c r="D17" s="74"/>
      <c r="E17" s="74"/>
      <c r="F17" s="74"/>
      <c r="G17" s="74"/>
      <c r="H17" s="74"/>
      <c r="I17" s="74"/>
      <c r="J17" s="74"/>
      <c r="K17" s="74"/>
      <c r="L17" s="66"/>
      <c r="M17" s="67"/>
      <c r="N17" s="67"/>
      <c r="O17" s="67"/>
      <c r="P17" s="67"/>
      <c r="Q17" s="67"/>
      <c r="R17" s="67"/>
      <c r="S17" s="67"/>
      <c r="T17" s="67"/>
      <c r="U17" s="68"/>
      <c r="V17" s="68"/>
      <c r="W17" s="68"/>
      <c r="X17" s="68"/>
      <c r="Y17" s="69"/>
    </row>
    <row r="18" spans="2:25" x14ac:dyDescent="0.15">
      <c r="B18" s="74"/>
      <c r="C18" s="74"/>
      <c r="D18" s="74"/>
      <c r="E18" s="74"/>
      <c r="F18" s="74"/>
      <c r="G18" s="74"/>
      <c r="H18" s="74"/>
      <c r="I18" s="74"/>
      <c r="J18" s="74"/>
      <c r="K18" s="74"/>
      <c r="L18" s="66"/>
      <c r="M18" s="67"/>
      <c r="N18" s="67"/>
      <c r="O18" s="67"/>
      <c r="P18" s="67"/>
      <c r="Q18" s="67"/>
      <c r="R18" s="67"/>
      <c r="S18" s="67"/>
      <c r="T18" s="67"/>
      <c r="U18" s="68"/>
      <c r="V18" s="68"/>
      <c r="W18" s="68"/>
      <c r="X18" s="68"/>
      <c r="Y18" s="69"/>
    </row>
    <row r="19" spans="2:25" x14ac:dyDescent="0.15">
      <c r="B19" s="74"/>
      <c r="C19" s="74"/>
      <c r="D19" s="74"/>
      <c r="E19" s="74"/>
      <c r="F19" s="74"/>
      <c r="G19" s="74"/>
      <c r="H19" s="74"/>
      <c r="I19" s="74"/>
      <c r="J19" s="74"/>
      <c r="K19" s="74"/>
      <c r="L19" s="66"/>
      <c r="M19" s="67"/>
      <c r="N19" s="67"/>
      <c r="O19" s="67"/>
      <c r="P19" s="67"/>
      <c r="Q19" s="67"/>
      <c r="R19" s="67"/>
      <c r="S19" s="67"/>
      <c r="T19" s="67"/>
      <c r="U19" s="68"/>
      <c r="V19" s="68"/>
      <c r="W19" s="68"/>
      <c r="X19" s="68"/>
      <c r="Y19" s="69"/>
    </row>
    <row r="20" spans="2:25" x14ac:dyDescent="0.15">
      <c r="B20" s="74"/>
      <c r="C20" s="74"/>
      <c r="D20" s="74"/>
      <c r="E20" s="74"/>
      <c r="F20" s="74"/>
      <c r="G20" s="74"/>
      <c r="H20" s="74"/>
      <c r="I20" s="74"/>
      <c r="J20" s="74"/>
      <c r="K20" s="74"/>
      <c r="L20" s="66"/>
      <c r="M20" s="67"/>
      <c r="N20" s="67"/>
      <c r="O20" s="67"/>
      <c r="P20" s="67"/>
      <c r="Q20" s="67"/>
      <c r="R20" s="67"/>
      <c r="S20" s="67"/>
      <c r="T20" s="67"/>
      <c r="U20" s="68"/>
      <c r="V20" s="68"/>
      <c r="W20" s="68"/>
      <c r="X20" s="68"/>
      <c r="Y20" s="69"/>
    </row>
    <row r="21" spans="2:25" x14ac:dyDescent="0.15">
      <c r="B21" s="74"/>
      <c r="C21" s="74"/>
      <c r="D21" s="74"/>
      <c r="E21" s="74"/>
      <c r="F21" s="74"/>
      <c r="G21" s="74"/>
      <c r="H21" s="74"/>
      <c r="I21" s="74"/>
      <c r="J21" s="74"/>
      <c r="K21" s="74"/>
      <c r="L21" s="66"/>
      <c r="M21" s="67"/>
      <c r="N21" s="67"/>
      <c r="O21" s="67"/>
      <c r="P21" s="67"/>
      <c r="Q21" s="67"/>
      <c r="R21" s="67"/>
      <c r="S21" s="67"/>
      <c r="T21" s="67"/>
      <c r="U21" s="68"/>
      <c r="V21" s="68"/>
      <c r="W21" s="68"/>
      <c r="X21" s="68"/>
      <c r="Y21" s="69"/>
    </row>
    <row r="22" spans="2:25" x14ac:dyDescent="0.15">
      <c r="B22" s="74"/>
      <c r="C22" s="74"/>
      <c r="D22" s="74"/>
      <c r="E22" s="74"/>
      <c r="F22" s="74"/>
      <c r="G22" s="74"/>
      <c r="H22" s="74"/>
      <c r="I22" s="74"/>
      <c r="J22" s="74"/>
      <c r="K22" s="74"/>
      <c r="L22" s="66"/>
      <c r="M22" s="67"/>
      <c r="N22" s="67"/>
      <c r="O22" s="67"/>
      <c r="P22" s="67"/>
      <c r="Q22" s="67"/>
      <c r="R22" s="67"/>
      <c r="S22" s="67"/>
      <c r="T22" s="67"/>
      <c r="U22" s="68"/>
      <c r="V22" s="68"/>
      <c r="W22" s="68"/>
      <c r="X22" s="68"/>
      <c r="Y22" s="69"/>
    </row>
    <row r="23" spans="2:25" x14ac:dyDescent="0.15">
      <c r="B23" s="74"/>
      <c r="C23" s="74"/>
      <c r="D23" s="74"/>
      <c r="E23" s="74"/>
      <c r="F23" s="74"/>
      <c r="G23" s="74"/>
      <c r="H23" s="74"/>
      <c r="I23" s="74"/>
      <c r="J23" s="74"/>
      <c r="K23" s="74"/>
      <c r="L23" s="66"/>
      <c r="M23" s="67"/>
      <c r="N23" s="67"/>
      <c r="O23" s="67"/>
      <c r="P23" s="67"/>
      <c r="Q23" s="67"/>
      <c r="R23" s="67"/>
      <c r="S23" s="67"/>
      <c r="T23" s="67"/>
      <c r="U23" s="68"/>
      <c r="V23" s="68"/>
      <c r="W23" s="68"/>
      <c r="X23" s="68"/>
      <c r="Y23" s="69"/>
    </row>
    <row r="24" spans="2:25" x14ac:dyDescent="0.15">
      <c r="B24" s="74"/>
      <c r="C24" s="74"/>
      <c r="D24" s="74"/>
      <c r="E24" s="74"/>
      <c r="F24" s="74"/>
      <c r="G24" s="74"/>
      <c r="H24" s="74"/>
      <c r="I24" s="74"/>
      <c r="J24" s="74"/>
      <c r="K24" s="74"/>
      <c r="L24" s="66"/>
      <c r="M24" s="67"/>
      <c r="N24" s="67"/>
      <c r="O24" s="67"/>
      <c r="P24" s="67"/>
      <c r="Q24" s="67"/>
      <c r="R24" s="67"/>
      <c r="S24" s="67"/>
      <c r="T24" s="67"/>
      <c r="U24" s="68"/>
      <c r="V24" s="68"/>
      <c r="W24" s="68"/>
      <c r="X24" s="68"/>
      <c r="Y24" s="69"/>
    </row>
    <row r="25" spans="2:25" x14ac:dyDescent="0.15">
      <c r="B25" s="74"/>
      <c r="C25" s="74"/>
      <c r="D25" s="74"/>
      <c r="E25" s="74"/>
      <c r="F25" s="74"/>
      <c r="G25" s="74"/>
      <c r="H25" s="74"/>
      <c r="I25" s="74"/>
      <c r="J25" s="74"/>
      <c r="K25" s="74"/>
      <c r="L25" s="66"/>
      <c r="M25" s="67"/>
      <c r="N25" s="67"/>
      <c r="O25" s="67"/>
      <c r="P25" s="67"/>
      <c r="Q25" s="67"/>
      <c r="R25" s="67"/>
      <c r="S25" s="67"/>
      <c r="T25" s="67"/>
      <c r="U25" s="68"/>
      <c r="V25" s="68"/>
      <c r="W25" s="68"/>
      <c r="X25" s="68"/>
      <c r="Y25" s="69"/>
    </row>
    <row r="26" spans="2:25" x14ac:dyDescent="0.15">
      <c r="B26" s="74"/>
      <c r="C26" s="74"/>
      <c r="D26" s="74"/>
      <c r="E26" s="74"/>
      <c r="F26" s="74"/>
      <c r="G26" s="74"/>
      <c r="H26" s="74"/>
      <c r="I26" s="74"/>
      <c r="J26" s="74"/>
      <c r="K26" s="74"/>
      <c r="L26" s="66"/>
      <c r="M26" s="67"/>
      <c r="N26" s="67"/>
      <c r="O26" s="67"/>
      <c r="P26" s="67"/>
      <c r="Q26" s="67"/>
      <c r="R26" s="67"/>
      <c r="S26" s="67"/>
      <c r="T26" s="67"/>
      <c r="U26" s="68"/>
      <c r="V26" s="68"/>
      <c r="W26" s="68"/>
      <c r="X26" s="68"/>
      <c r="Y26" s="69"/>
    </row>
    <row r="27" spans="2:25" x14ac:dyDescent="0.15">
      <c r="B27" s="74"/>
      <c r="C27" s="74"/>
      <c r="D27" s="74"/>
      <c r="E27" s="74"/>
      <c r="F27" s="74"/>
      <c r="G27" s="74"/>
      <c r="H27" s="74"/>
      <c r="I27" s="74"/>
      <c r="J27" s="74"/>
      <c r="K27" s="74"/>
      <c r="L27" s="66"/>
      <c r="M27" s="67"/>
      <c r="N27" s="67"/>
      <c r="O27" s="67"/>
      <c r="P27" s="67"/>
      <c r="Q27" s="67"/>
      <c r="R27" s="67"/>
      <c r="S27" s="67"/>
      <c r="T27" s="67"/>
      <c r="U27" s="68"/>
      <c r="V27" s="68"/>
      <c r="W27" s="68"/>
      <c r="X27" s="68"/>
      <c r="Y27" s="69"/>
    </row>
    <row r="28" spans="2:25" x14ac:dyDescent="0.15">
      <c r="B28" s="74"/>
      <c r="C28" s="74"/>
      <c r="D28" s="74"/>
      <c r="E28" s="74"/>
      <c r="F28" s="74"/>
      <c r="G28" s="74"/>
      <c r="H28" s="74"/>
      <c r="I28" s="74"/>
      <c r="J28" s="74"/>
      <c r="K28" s="74"/>
      <c r="L28" s="66"/>
      <c r="M28" s="67"/>
      <c r="N28" s="67"/>
      <c r="O28" s="67"/>
      <c r="P28" s="67"/>
      <c r="Q28" s="67"/>
      <c r="R28" s="67"/>
      <c r="S28" s="67"/>
      <c r="T28" s="67"/>
      <c r="U28" s="68"/>
      <c r="V28" s="68"/>
      <c r="W28" s="68"/>
      <c r="X28" s="68"/>
      <c r="Y28" s="69"/>
    </row>
    <row r="29" spans="2:25" x14ac:dyDescent="0.15">
      <c r="B29" s="74"/>
      <c r="C29" s="74"/>
      <c r="D29" s="74"/>
      <c r="E29" s="74"/>
      <c r="F29" s="74"/>
      <c r="G29" s="74"/>
      <c r="H29" s="74"/>
      <c r="I29" s="74"/>
      <c r="J29" s="74"/>
      <c r="K29" s="74"/>
      <c r="L29" s="66"/>
      <c r="M29" s="67"/>
      <c r="N29" s="67"/>
      <c r="O29" s="67"/>
      <c r="P29" s="67"/>
      <c r="Q29" s="67"/>
      <c r="R29" s="67"/>
      <c r="S29" s="67"/>
      <c r="T29" s="67"/>
      <c r="U29" s="68"/>
      <c r="V29" s="68"/>
      <c r="W29" s="68"/>
      <c r="X29" s="68"/>
      <c r="Y29" s="69"/>
    </row>
    <row r="30" spans="2:25" x14ac:dyDescent="0.15">
      <c r="B30" s="74"/>
      <c r="C30" s="74"/>
      <c r="D30" s="74"/>
      <c r="E30" s="74"/>
      <c r="F30" s="74"/>
      <c r="G30" s="74"/>
      <c r="H30" s="74"/>
      <c r="I30" s="74"/>
      <c r="J30" s="74"/>
      <c r="K30" s="74"/>
      <c r="L30" s="66"/>
      <c r="M30" s="67"/>
      <c r="N30" s="67"/>
      <c r="O30" s="67"/>
      <c r="P30" s="67"/>
      <c r="Q30" s="67"/>
      <c r="R30" s="67"/>
      <c r="S30" s="67"/>
      <c r="T30" s="67"/>
      <c r="U30" s="68"/>
      <c r="V30" s="68"/>
      <c r="W30" s="68"/>
      <c r="X30" s="68"/>
      <c r="Y30" s="69"/>
    </row>
    <row r="31" spans="2:25" x14ac:dyDescent="0.15">
      <c r="B31" s="74"/>
      <c r="C31" s="74"/>
      <c r="D31" s="74"/>
      <c r="E31" s="74"/>
      <c r="F31" s="74"/>
      <c r="G31" s="74"/>
      <c r="H31" s="74"/>
      <c r="I31" s="74"/>
      <c r="J31" s="74"/>
      <c r="K31" s="74"/>
      <c r="L31" s="66"/>
      <c r="M31" s="67"/>
      <c r="N31" s="67"/>
      <c r="O31" s="67"/>
      <c r="P31" s="67"/>
      <c r="Q31" s="67"/>
      <c r="R31" s="67"/>
      <c r="S31" s="67"/>
      <c r="T31" s="67"/>
      <c r="U31" s="68"/>
      <c r="V31" s="68"/>
      <c r="W31" s="68"/>
      <c r="X31" s="68"/>
      <c r="Y31" s="69"/>
    </row>
    <row r="32" spans="2:25" x14ac:dyDescent="0.15">
      <c r="B32" s="74"/>
      <c r="C32" s="74"/>
      <c r="D32" s="74"/>
      <c r="E32" s="74"/>
      <c r="F32" s="74"/>
      <c r="G32" s="74"/>
      <c r="H32" s="74"/>
      <c r="I32" s="74"/>
      <c r="J32" s="74"/>
      <c r="K32" s="74"/>
      <c r="L32" s="66"/>
      <c r="M32" s="67"/>
      <c r="N32" s="67"/>
      <c r="O32" s="67"/>
      <c r="P32" s="67"/>
      <c r="Q32" s="67"/>
      <c r="R32" s="67"/>
      <c r="S32" s="67"/>
      <c r="T32" s="67"/>
      <c r="U32" s="68"/>
      <c r="V32" s="68"/>
      <c r="W32" s="68"/>
      <c r="X32" s="68"/>
      <c r="Y32" s="69"/>
    </row>
    <row r="33" spans="2:25" x14ac:dyDescent="0.15">
      <c r="B33" s="74"/>
      <c r="C33" s="74"/>
      <c r="D33" s="74"/>
      <c r="E33" s="74"/>
      <c r="F33" s="74"/>
      <c r="G33" s="74"/>
      <c r="H33" s="74"/>
      <c r="I33" s="74"/>
      <c r="J33" s="74"/>
      <c r="K33" s="74"/>
      <c r="L33" s="66"/>
      <c r="M33" s="67"/>
      <c r="N33" s="67"/>
      <c r="O33" s="67"/>
      <c r="P33" s="67"/>
      <c r="Q33" s="67"/>
      <c r="R33" s="67"/>
      <c r="S33" s="67"/>
      <c r="T33" s="67"/>
      <c r="U33" s="68"/>
      <c r="V33" s="68"/>
      <c r="W33" s="68"/>
      <c r="X33" s="68"/>
      <c r="Y33" s="69"/>
    </row>
    <row r="34" spans="2:25" x14ac:dyDescent="0.15">
      <c r="B34" s="74"/>
      <c r="C34" s="74"/>
      <c r="D34" s="74"/>
      <c r="E34" s="74"/>
      <c r="F34" s="74"/>
      <c r="G34" s="74"/>
      <c r="H34" s="74"/>
      <c r="I34" s="74"/>
      <c r="J34" s="74"/>
      <c r="K34" s="74"/>
      <c r="L34" s="66"/>
      <c r="M34" s="67"/>
      <c r="N34" s="67"/>
      <c r="O34" s="67"/>
      <c r="P34" s="67"/>
      <c r="Q34" s="67"/>
      <c r="R34" s="67"/>
      <c r="S34" s="67"/>
      <c r="T34" s="67"/>
      <c r="U34" s="68"/>
      <c r="V34" s="68"/>
      <c r="W34" s="68"/>
      <c r="X34" s="68"/>
      <c r="Y34" s="69"/>
    </row>
    <row r="35" spans="2:25" x14ac:dyDescent="0.15">
      <c r="B35" s="74"/>
      <c r="C35" s="74"/>
      <c r="D35" s="74"/>
      <c r="E35" s="74"/>
      <c r="F35" s="74"/>
      <c r="G35" s="74"/>
      <c r="H35" s="74"/>
      <c r="I35" s="74"/>
      <c r="J35" s="74"/>
      <c r="K35" s="74"/>
      <c r="L35" s="66"/>
      <c r="M35" s="67"/>
      <c r="N35" s="67"/>
      <c r="O35" s="67"/>
      <c r="P35" s="67"/>
      <c r="Q35" s="67"/>
      <c r="R35" s="67"/>
      <c r="S35" s="67"/>
      <c r="T35" s="67"/>
      <c r="U35" s="68"/>
      <c r="V35" s="68"/>
      <c r="W35" s="68"/>
      <c r="X35" s="68"/>
      <c r="Y35" s="69"/>
    </row>
    <row r="36" spans="2:25" x14ac:dyDescent="0.15">
      <c r="B36" s="74"/>
      <c r="C36" s="74"/>
      <c r="D36" s="74"/>
      <c r="E36" s="74"/>
      <c r="F36" s="74"/>
      <c r="G36" s="74"/>
      <c r="H36" s="74"/>
      <c r="I36" s="74"/>
      <c r="J36" s="74"/>
      <c r="K36" s="74"/>
      <c r="L36" s="66"/>
      <c r="M36" s="67"/>
      <c r="N36" s="67"/>
      <c r="O36" s="67"/>
      <c r="P36" s="67"/>
      <c r="Q36" s="67"/>
      <c r="R36" s="67"/>
      <c r="S36" s="67"/>
      <c r="T36" s="67"/>
      <c r="U36" s="68"/>
      <c r="V36" s="68"/>
      <c r="W36" s="68"/>
      <c r="X36" s="68"/>
      <c r="Y36" s="69"/>
    </row>
    <row r="37" spans="2:25" x14ac:dyDescent="0.15">
      <c r="B37" s="74"/>
      <c r="C37" s="74"/>
      <c r="D37" s="74"/>
      <c r="E37" s="74"/>
      <c r="F37" s="74"/>
      <c r="G37" s="74"/>
      <c r="H37" s="74"/>
      <c r="I37" s="74"/>
      <c r="J37" s="74"/>
      <c r="K37" s="74"/>
      <c r="L37" s="66"/>
      <c r="M37" s="67"/>
      <c r="N37" s="67"/>
      <c r="O37" s="67"/>
      <c r="P37" s="67"/>
      <c r="Q37" s="67"/>
      <c r="R37" s="67"/>
      <c r="S37" s="67"/>
      <c r="T37" s="67"/>
      <c r="U37" s="68"/>
      <c r="V37" s="68"/>
      <c r="W37" s="68"/>
      <c r="X37" s="68"/>
      <c r="Y37" s="69"/>
    </row>
    <row r="38" spans="2:25" x14ac:dyDescent="0.15">
      <c r="B38" s="74"/>
      <c r="C38" s="74"/>
      <c r="D38" s="74"/>
      <c r="E38" s="74"/>
      <c r="F38" s="74"/>
      <c r="G38" s="74"/>
      <c r="H38" s="74"/>
      <c r="I38" s="74"/>
      <c r="J38" s="74"/>
      <c r="K38" s="74"/>
      <c r="L38" s="66"/>
      <c r="M38" s="67"/>
      <c r="N38" s="67"/>
      <c r="O38" s="67"/>
      <c r="P38" s="67"/>
      <c r="Q38" s="67"/>
      <c r="R38" s="67"/>
      <c r="S38" s="67"/>
      <c r="T38" s="67"/>
      <c r="U38" s="68"/>
      <c r="V38" s="68"/>
      <c r="W38" s="68"/>
      <c r="X38" s="68"/>
      <c r="Y38" s="69"/>
    </row>
    <row r="39" spans="2:25" x14ac:dyDescent="0.15">
      <c r="B39" s="74"/>
      <c r="C39" s="74"/>
      <c r="D39" s="74"/>
      <c r="E39" s="74"/>
      <c r="F39" s="74"/>
      <c r="G39" s="74"/>
      <c r="H39" s="74"/>
      <c r="I39" s="74"/>
      <c r="J39" s="74"/>
      <c r="K39" s="74"/>
      <c r="L39" s="66"/>
      <c r="M39" s="67"/>
      <c r="N39" s="67"/>
      <c r="O39" s="67"/>
      <c r="P39" s="67"/>
      <c r="Q39" s="67"/>
      <c r="R39" s="67"/>
      <c r="S39" s="67"/>
      <c r="T39" s="67"/>
      <c r="U39" s="68"/>
      <c r="V39" s="68"/>
      <c r="W39" s="68"/>
      <c r="X39" s="68"/>
      <c r="Y39" s="69"/>
    </row>
    <row r="40" spans="2:25" x14ac:dyDescent="0.15">
      <c r="B40" s="74"/>
      <c r="C40" s="74"/>
      <c r="D40" s="74"/>
      <c r="E40" s="74"/>
      <c r="F40" s="74"/>
      <c r="G40" s="74"/>
      <c r="H40" s="74"/>
      <c r="I40" s="74"/>
      <c r="J40" s="74"/>
      <c r="K40" s="74"/>
      <c r="L40" s="66"/>
      <c r="M40" s="67"/>
      <c r="N40" s="67"/>
      <c r="O40" s="67"/>
      <c r="P40" s="67"/>
      <c r="Q40" s="67"/>
      <c r="R40" s="67"/>
      <c r="S40" s="67"/>
      <c r="T40" s="67"/>
      <c r="U40" s="68"/>
      <c r="V40" s="68"/>
      <c r="W40" s="68"/>
      <c r="X40" s="68"/>
      <c r="Y40" s="69"/>
    </row>
    <row r="41" spans="2:25" x14ac:dyDescent="0.15">
      <c r="B41" s="74"/>
      <c r="C41" s="74"/>
      <c r="D41" s="74"/>
      <c r="E41" s="74"/>
      <c r="F41" s="74"/>
      <c r="G41" s="74"/>
      <c r="H41" s="74"/>
      <c r="I41" s="74"/>
      <c r="J41" s="74"/>
      <c r="K41" s="74"/>
      <c r="L41" s="66"/>
      <c r="M41" s="67"/>
      <c r="N41" s="67"/>
      <c r="O41" s="67"/>
      <c r="P41" s="67"/>
      <c r="Q41" s="67"/>
      <c r="R41" s="67"/>
      <c r="S41" s="67"/>
      <c r="T41" s="67"/>
      <c r="U41" s="68"/>
      <c r="V41" s="68"/>
      <c r="W41" s="68"/>
      <c r="X41" s="68"/>
      <c r="Y41" s="69"/>
    </row>
    <row r="42" spans="2:25" x14ac:dyDescent="0.15">
      <c r="B42" s="74"/>
      <c r="C42" s="74"/>
      <c r="D42" s="74"/>
      <c r="E42" s="74"/>
      <c r="F42" s="74"/>
      <c r="G42" s="74"/>
      <c r="H42" s="74"/>
      <c r="I42" s="74"/>
      <c r="J42" s="74"/>
      <c r="K42" s="74"/>
      <c r="L42" s="66"/>
      <c r="M42" s="67"/>
      <c r="N42" s="67"/>
      <c r="O42" s="67"/>
      <c r="P42" s="67"/>
      <c r="Q42" s="67"/>
      <c r="R42" s="67"/>
      <c r="S42" s="67"/>
      <c r="T42" s="67"/>
      <c r="U42" s="68"/>
      <c r="V42" s="68"/>
      <c r="W42" s="68"/>
      <c r="X42" s="68"/>
      <c r="Y42" s="69"/>
    </row>
    <row r="43" spans="2:25" x14ac:dyDescent="0.15">
      <c r="B43" s="74"/>
      <c r="C43" s="74"/>
      <c r="D43" s="74"/>
      <c r="E43" s="74"/>
      <c r="F43" s="74"/>
      <c r="G43" s="74"/>
      <c r="H43" s="74"/>
      <c r="I43" s="74"/>
      <c r="J43" s="74"/>
      <c r="K43" s="74"/>
      <c r="L43" s="66"/>
      <c r="M43" s="67"/>
      <c r="N43" s="67"/>
      <c r="O43" s="67"/>
      <c r="P43" s="67"/>
      <c r="Q43" s="67"/>
      <c r="R43" s="67"/>
      <c r="S43" s="67"/>
      <c r="T43" s="67"/>
      <c r="U43" s="68"/>
      <c r="V43" s="68"/>
      <c r="W43" s="68"/>
      <c r="X43" s="68"/>
      <c r="Y43" s="69"/>
    </row>
    <row r="44" spans="2:25" x14ac:dyDescent="0.15">
      <c r="B44" s="74"/>
      <c r="C44" s="74"/>
      <c r="D44" s="74"/>
      <c r="E44" s="74"/>
      <c r="F44" s="74"/>
      <c r="G44" s="74"/>
      <c r="H44" s="74"/>
      <c r="I44" s="74"/>
      <c r="J44" s="74"/>
      <c r="K44" s="74"/>
      <c r="L44" s="66"/>
      <c r="M44" s="67"/>
      <c r="N44" s="67"/>
      <c r="O44" s="67"/>
      <c r="P44" s="67"/>
      <c r="Q44" s="67"/>
      <c r="R44" s="67"/>
      <c r="S44" s="67"/>
      <c r="T44" s="67"/>
      <c r="U44" s="68"/>
      <c r="V44" s="68"/>
      <c r="W44" s="68"/>
      <c r="X44" s="68"/>
      <c r="Y44" s="69"/>
    </row>
    <row r="45" spans="2:25" x14ac:dyDescent="0.15">
      <c r="B45" s="74"/>
      <c r="C45" s="74"/>
      <c r="D45" s="74"/>
      <c r="E45" s="74"/>
      <c r="F45" s="74"/>
      <c r="G45" s="74"/>
      <c r="H45" s="74"/>
      <c r="I45" s="74"/>
      <c r="J45" s="74"/>
      <c r="K45" s="74"/>
      <c r="L45" s="66"/>
      <c r="M45" s="67"/>
      <c r="N45" s="67"/>
      <c r="O45" s="67"/>
      <c r="P45" s="67"/>
      <c r="Q45" s="67"/>
      <c r="R45" s="67"/>
      <c r="S45" s="67"/>
      <c r="T45" s="67"/>
      <c r="U45" s="68"/>
      <c r="V45" s="68"/>
      <c r="W45" s="68"/>
      <c r="X45" s="68"/>
      <c r="Y45" s="69"/>
    </row>
    <row r="46" spans="2:25" x14ac:dyDescent="0.15">
      <c r="B46" s="74"/>
      <c r="C46" s="74"/>
      <c r="D46" s="74"/>
      <c r="E46" s="74"/>
      <c r="F46" s="74"/>
      <c r="G46" s="74"/>
      <c r="H46" s="74"/>
      <c r="I46" s="74"/>
      <c r="J46" s="74"/>
      <c r="K46" s="74"/>
      <c r="L46" s="66"/>
      <c r="M46" s="67"/>
      <c r="N46" s="67"/>
      <c r="O46" s="67"/>
      <c r="P46" s="67"/>
      <c r="Q46" s="67"/>
      <c r="R46" s="67"/>
      <c r="S46" s="67"/>
      <c r="T46" s="67"/>
      <c r="U46" s="68"/>
      <c r="V46" s="68"/>
      <c r="W46" s="68"/>
      <c r="X46" s="68"/>
      <c r="Y46" s="69"/>
    </row>
    <row r="47" spans="2:25" x14ac:dyDescent="0.15">
      <c r="B47" s="74"/>
      <c r="C47" s="74"/>
      <c r="D47" s="74"/>
      <c r="E47" s="74"/>
      <c r="F47" s="74"/>
      <c r="G47" s="74"/>
      <c r="H47" s="74"/>
      <c r="I47" s="74"/>
      <c r="J47" s="74"/>
      <c r="K47" s="74"/>
      <c r="L47" s="66"/>
      <c r="M47" s="67"/>
      <c r="N47" s="67"/>
      <c r="O47" s="67"/>
      <c r="P47" s="67"/>
      <c r="Q47" s="67"/>
      <c r="R47" s="67"/>
      <c r="S47" s="67"/>
      <c r="T47" s="67"/>
      <c r="U47" s="68"/>
      <c r="V47" s="68"/>
      <c r="W47" s="68"/>
      <c r="X47" s="68"/>
      <c r="Y47" s="69"/>
    </row>
    <row r="48" spans="2:25" x14ac:dyDescent="0.15">
      <c r="B48" s="74"/>
      <c r="C48" s="74"/>
      <c r="D48" s="74"/>
      <c r="E48" s="74"/>
      <c r="F48" s="74"/>
      <c r="G48" s="74"/>
      <c r="H48" s="74"/>
      <c r="I48" s="74"/>
      <c r="J48" s="74"/>
      <c r="K48" s="74"/>
      <c r="L48" s="66"/>
      <c r="M48" s="67"/>
      <c r="N48" s="67"/>
      <c r="O48" s="67"/>
      <c r="P48" s="67"/>
      <c r="Q48" s="67"/>
      <c r="R48" s="67"/>
      <c r="S48" s="67"/>
      <c r="T48" s="67"/>
      <c r="U48" s="68"/>
      <c r="V48" s="68"/>
      <c r="W48" s="68"/>
      <c r="X48" s="68"/>
      <c r="Y48" s="69"/>
    </row>
    <row r="49" spans="2:25" x14ac:dyDescent="0.15">
      <c r="B49" s="74"/>
      <c r="C49" s="74"/>
      <c r="D49" s="74"/>
      <c r="E49" s="74"/>
      <c r="F49" s="74"/>
      <c r="G49" s="74"/>
      <c r="H49" s="74"/>
      <c r="I49" s="74"/>
      <c r="J49" s="74"/>
      <c r="K49" s="74"/>
      <c r="L49" s="66"/>
      <c r="M49" s="67"/>
      <c r="N49" s="67"/>
      <c r="O49" s="67"/>
      <c r="P49" s="67"/>
      <c r="Q49" s="67"/>
      <c r="R49" s="67"/>
      <c r="S49" s="67"/>
      <c r="T49" s="67"/>
      <c r="U49" s="68"/>
      <c r="V49" s="68"/>
      <c r="W49" s="68"/>
      <c r="X49" s="68"/>
      <c r="Y49" s="69"/>
    </row>
    <row r="50" spans="2:25" x14ac:dyDescent="0.15">
      <c r="B50" s="74"/>
      <c r="C50" s="74"/>
      <c r="D50" s="74"/>
      <c r="E50" s="74"/>
      <c r="F50" s="74"/>
      <c r="G50" s="74"/>
      <c r="H50" s="74"/>
      <c r="I50" s="74"/>
      <c r="J50" s="74"/>
      <c r="K50" s="74"/>
      <c r="L50" s="66"/>
      <c r="M50" s="67"/>
      <c r="N50" s="67"/>
      <c r="O50" s="67"/>
      <c r="P50" s="67"/>
      <c r="Q50" s="67"/>
      <c r="R50" s="67"/>
      <c r="S50" s="67"/>
      <c r="T50" s="67"/>
      <c r="U50" s="68"/>
      <c r="V50" s="68"/>
      <c r="W50" s="68"/>
      <c r="X50" s="68"/>
      <c r="Y50" s="69"/>
    </row>
    <row r="51" spans="2:25" x14ac:dyDescent="0.15">
      <c r="B51" s="74"/>
      <c r="C51" s="74"/>
      <c r="D51" s="74"/>
      <c r="E51" s="74"/>
      <c r="F51" s="74"/>
      <c r="G51" s="74"/>
      <c r="H51" s="74"/>
      <c r="I51" s="74"/>
      <c r="J51" s="74"/>
      <c r="K51" s="74"/>
      <c r="L51" s="66"/>
      <c r="M51" s="67"/>
      <c r="N51" s="67"/>
      <c r="O51" s="67"/>
      <c r="P51" s="67"/>
      <c r="Q51" s="67"/>
      <c r="R51" s="67"/>
      <c r="S51" s="67"/>
      <c r="T51" s="67"/>
      <c r="U51" s="68"/>
      <c r="V51" s="68"/>
      <c r="W51" s="68"/>
      <c r="X51" s="68"/>
      <c r="Y51" s="69"/>
    </row>
    <row r="52" spans="2:25" x14ac:dyDescent="0.15">
      <c r="B52" s="74"/>
      <c r="C52" s="74"/>
      <c r="D52" s="74"/>
      <c r="E52" s="74"/>
      <c r="F52" s="74"/>
      <c r="G52" s="74"/>
      <c r="H52" s="74"/>
      <c r="I52" s="74"/>
      <c r="J52" s="74"/>
      <c r="K52" s="74"/>
      <c r="L52" s="66"/>
      <c r="M52" s="67"/>
      <c r="N52" s="67"/>
      <c r="O52" s="67"/>
      <c r="P52" s="67"/>
      <c r="Q52" s="67"/>
      <c r="R52" s="67"/>
      <c r="S52" s="67"/>
      <c r="T52" s="67"/>
      <c r="U52" s="68"/>
      <c r="V52" s="68"/>
      <c r="W52" s="68"/>
      <c r="X52" s="68"/>
      <c r="Y52" s="69"/>
    </row>
    <row r="53" spans="2:25" x14ac:dyDescent="0.15">
      <c r="B53" s="74"/>
      <c r="C53" s="74"/>
      <c r="D53" s="74"/>
      <c r="E53" s="74"/>
      <c r="F53" s="74"/>
      <c r="G53" s="74"/>
      <c r="H53" s="74"/>
      <c r="I53" s="74"/>
      <c r="J53" s="74"/>
      <c r="K53" s="74"/>
      <c r="L53" s="66"/>
      <c r="M53" s="67"/>
      <c r="N53" s="67"/>
      <c r="O53" s="67"/>
      <c r="P53" s="67"/>
      <c r="Q53" s="67"/>
      <c r="R53" s="67"/>
      <c r="S53" s="67"/>
      <c r="T53" s="67"/>
      <c r="U53" s="68"/>
      <c r="V53" s="68"/>
      <c r="W53" s="68"/>
      <c r="X53" s="68"/>
      <c r="Y53" s="69"/>
    </row>
    <row r="54" spans="2:25" x14ac:dyDescent="0.15">
      <c r="B54" s="74"/>
      <c r="C54" s="74"/>
      <c r="D54" s="74"/>
      <c r="E54" s="74"/>
      <c r="F54" s="74"/>
      <c r="G54" s="74"/>
      <c r="H54" s="74"/>
      <c r="I54" s="74"/>
      <c r="J54" s="74"/>
      <c r="K54" s="74"/>
      <c r="L54" s="66"/>
      <c r="M54" s="67"/>
      <c r="N54" s="67"/>
      <c r="O54" s="67"/>
      <c r="P54" s="67"/>
      <c r="Q54" s="67"/>
      <c r="R54" s="67"/>
      <c r="S54" s="67"/>
      <c r="T54" s="67"/>
      <c r="U54" s="68"/>
      <c r="V54" s="68"/>
      <c r="W54" s="68"/>
      <c r="X54" s="68"/>
      <c r="Y54" s="69"/>
    </row>
    <row r="55" spans="2:25" x14ac:dyDescent="0.15">
      <c r="B55" s="74"/>
      <c r="C55" s="74"/>
      <c r="D55" s="74"/>
      <c r="E55" s="74"/>
      <c r="F55" s="74"/>
      <c r="G55" s="74"/>
      <c r="H55" s="74"/>
      <c r="I55" s="74"/>
      <c r="J55" s="74"/>
      <c r="K55" s="74"/>
      <c r="L55" s="70"/>
      <c r="M55" s="71"/>
      <c r="N55" s="71"/>
      <c r="O55" s="71"/>
      <c r="P55" s="71"/>
      <c r="Q55" s="71"/>
      <c r="R55" s="71"/>
      <c r="S55" s="71"/>
      <c r="T55" s="71"/>
      <c r="U55" s="72"/>
      <c r="V55" s="72"/>
      <c r="W55" s="72"/>
      <c r="X55" s="72"/>
      <c r="Y55" s="73"/>
    </row>
  </sheetData>
  <mergeCells count="101">
    <mergeCell ref="B5:G6"/>
    <mergeCell ref="H5:K6"/>
    <mergeCell ref="L5:Y6"/>
    <mergeCell ref="B7:G7"/>
    <mergeCell ref="H7:K7"/>
    <mergeCell ref="B8:G8"/>
    <mergeCell ref="H8:K8"/>
    <mergeCell ref="B12:G12"/>
    <mergeCell ref="H12:K12"/>
    <mergeCell ref="B13:G13"/>
    <mergeCell ref="H13:K13"/>
    <mergeCell ref="B14:G14"/>
    <mergeCell ref="H14:K14"/>
    <mergeCell ref="B9:G9"/>
    <mergeCell ref="H9:K9"/>
    <mergeCell ref="B10:G10"/>
    <mergeCell ref="H10:K10"/>
    <mergeCell ref="B11:G11"/>
    <mergeCell ref="H11:K11"/>
    <mergeCell ref="B18:G18"/>
    <mergeCell ref="H18:K18"/>
    <mergeCell ref="B19:G19"/>
    <mergeCell ref="H19:K19"/>
    <mergeCell ref="B20:G20"/>
    <mergeCell ref="H20:K20"/>
    <mergeCell ref="B15:G15"/>
    <mergeCell ref="H15:K15"/>
    <mergeCell ref="B16:G16"/>
    <mergeCell ref="H16:K16"/>
    <mergeCell ref="B17:G17"/>
    <mergeCell ref="H17:K17"/>
    <mergeCell ref="B24:G24"/>
    <mergeCell ref="H24:K24"/>
    <mergeCell ref="B25:G25"/>
    <mergeCell ref="H25:K25"/>
    <mergeCell ref="B26:G26"/>
    <mergeCell ref="H26:K26"/>
    <mergeCell ref="B21:G21"/>
    <mergeCell ref="H21:K21"/>
    <mergeCell ref="B22:G22"/>
    <mergeCell ref="H22:K22"/>
    <mergeCell ref="B23:G23"/>
    <mergeCell ref="H23:K23"/>
    <mergeCell ref="B30:G30"/>
    <mergeCell ref="H30:K30"/>
    <mergeCell ref="B31:G31"/>
    <mergeCell ref="H31:K31"/>
    <mergeCell ref="B32:G32"/>
    <mergeCell ref="H32:K32"/>
    <mergeCell ref="B27:G27"/>
    <mergeCell ref="H27:K27"/>
    <mergeCell ref="B28:G28"/>
    <mergeCell ref="H28:K28"/>
    <mergeCell ref="B29:G29"/>
    <mergeCell ref="H29:K29"/>
    <mergeCell ref="B36:G36"/>
    <mergeCell ref="H36:K36"/>
    <mergeCell ref="B37:G37"/>
    <mergeCell ref="H37:K37"/>
    <mergeCell ref="B38:G38"/>
    <mergeCell ref="H38:K38"/>
    <mergeCell ref="B33:G33"/>
    <mergeCell ref="H33:K33"/>
    <mergeCell ref="B34:G34"/>
    <mergeCell ref="H34:K34"/>
    <mergeCell ref="B35:G35"/>
    <mergeCell ref="H35:K35"/>
    <mergeCell ref="B42:G42"/>
    <mergeCell ref="H42:K42"/>
    <mergeCell ref="B43:G43"/>
    <mergeCell ref="H43:K43"/>
    <mergeCell ref="B44:G44"/>
    <mergeCell ref="H44:K44"/>
    <mergeCell ref="B39:G39"/>
    <mergeCell ref="H39:K39"/>
    <mergeCell ref="B40:G40"/>
    <mergeCell ref="H40:K40"/>
    <mergeCell ref="B41:G41"/>
    <mergeCell ref="H41:K41"/>
    <mergeCell ref="B48:G48"/>
    <mergeCell ref="H48:K48"/>
    <mergeCell ref="B49:G49"/>
    <mergeCell ref="H49:K49"/>
    <mergeCell ref="B50:G50"/>
    <mergeCell ref="H50:K50"/>
    <mergeCell ref="B45:G45"/>
    <mergeCell ref="H45:K45"/>
    <mergeCell ref="B46:G46"/>
    <mergeCell ref="H46:K46"/>
    <mergeCell ref="B47:G47"/>
    <mergeCell ref="H47:K47"/>
    <mergeCell ref="B54:G54"/>
    <mergeCell ref="H54:K54"/>
    <mergeCell ref="B55:G55"/>
    <mergeCell ref="H55:K55"/>
    <mergeCell ref="B51:G51"/>
    <mergeCell ref="H51:K51"/>
    <mergeCell ref="B52:G52"/>
    <mergeCell ref="H52:K52"/>
    <mergeCell ref="B53:G53"/>
    <mergeCell ref="H53:K53"/>
  </mergeCells>
  <phoneticPr fontId="3"/>
  <pageMargins left="0.78740157480314965" right="0.78740157480314965" top="0.78740157480314965" bottom="0.78740157480314965" header="0.51181102362204722" footer="0.51181102362204722"/>
  <pageSetup paperSize="9" scale="94"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573D7-67F7-4F5A-BDD2-B6EF2FD41AB8}">
  <sheetPr>
    <pageSetUpPr fitToPage="1"/>
  </sheetPr>
  <dimension ref="A1:AO82"/>
  <sheetViews>
    <sheetView showGridLines="0" view="pageBreakPreview" zoomScale="70" zoomScaleNormal="100" zoomScaleSheetLayoutView="70" workbookViewId="0"/>
  </sheetViews>
  <sheetFormatPr defaultColWidth="8.25" defaultRowHeight="21" customHeight="1" x14ac:dyDescent="0.15"/>
  <cols>
    <col min="1" max="1" width="2.625" style="228" customWidth="1"/>
    <col min="2" max="2" width="15" style="221" customWidth="1"/>
    <col min="3" max="3" width="7.25" style="228" customWidth="1"/>
    <col min="4" max="5" width="7.625" style="228" customWidth="1"/>
    <col min="6" max="36" width="2.625" style="228" customWidth="1"/>
    <col min="37" max="37" width="6.625" style="228" customWidth="1"/>
    <col min="38" max="39" width="7.625" style="228" customWidth="1"/>
    <col min="40" max="40" width="5.625" style="228" customWidth="1"/>
    <col min="41" max="16384" width="8.25" style="228"/>
  </cols>
  <sheetData>
    <row r="1" spans="1:41" ht="24.95" customHeight="1" x14ac:dyDescent="0.15">
      <c r="A1" s="220" t="s">
        <v>94</v>
      </c>
      <c r="C1" s="222"/>
      <c r="D1" s="222"/>
      <c r="E1" s="222"/>
      <c r="F1" s="222"/>
      <c r="G1" s="222"/>
      <c r="H1" s="222"/>
      <c r="I1" s="222"/>
      <c r="J1" s="222"/>
      <c r="K1" s="222"/>
      <c r="L1" s="222"/>
      <c r="M1" s="222"/>
      <c r="N1" s="222"/>
      <c r="O1" s="222"/>
      <c r="P1" s="222"/>
      <c r="Q1" s="222"/>
      <c r="R1" s="222"/>
      <c r="S1" s="222"/>
      <c r="T1" s="222"/>
      <c r="U1" s="222"/>
      <c r="V1" s="222"/>
      <c r="W1" s="222"/>
      <c r="X1" s="223"/>
      <c r="Y1" s="223"/>
      <c r="Z1" s="224"/>
      <c r="AA1" s="224"/>
      <c r="AB1" s="224"/>
      <c r="AC1" s="224"/>
      <c r="AD1" s="225"/>
      <c r="AE1" s="225"/>
      <c r="AF1" s="225"/>
      <c r="AG1" s="225"/>
      <c r="AH1" s="225"/>
      <c r="AI1" s="226" t="s">
        <v>95</v>
      </c>
      <c r="AJ1" s="226"/>
      <c r="AK1" s="227" t="s">
        <v>207</v>
      </c>
      <c r="AL1" s="227"/>
      <c r="AM1" s="227"/>
      <c r="AN1" s="227"/>
    </row>
    <row r="2" spans="1:41" ht="18" customHeight="1" x14ac:dyDescent="0.15">
      <c r="A2" s="224"/>
      <c r="B2" s="229"/>
      <c r="C2" s="229"/>
      <c r="D2" s="229"/>
      <c r="E2" s="229"/>
      <c r="F2" s="229"/>
      <c r="G2" s="229"/>
      <c r="H2" s="229"/>
      <c r="I2" s="229"/>
      <c r="J2" s="229"/>
      <c r="K2" s="229"/>
      <c r="L2" s="229"/>
      <c r="M2" s="230">
        <v>2026</v>
      </c>
      <c r="N2" s="230"/>
      <c r="O2" s="230"/>
      <c r="P2" s="230"/>
      <c r="Q2" s="231" t="s">
        <v>97</v>
      </c>
      <c r="R2" s="231"/>
      <c r="S2" s="230">
        <v>4</v>
      </c>
      <c r="T2" s="230"/>
      <c r="U2" s="231" t="s">
        <v>98</v>
      </c>
      <c r="V2" s="231"/>
      <c r="W2" s="229"/>
      <c r="X2" s="229"/>
      <c r="Y2" s="229"/>
      <c r="Z2" s="224"/>
      <c r="AA2" s="224"/>
      <c r="AC2" s="226"/>
      <c r="AD2" s="229"/>
      <c r="AE2" s="229"/>
      <c r="AF2" s="229"/>
      <c r="AG2" s="229"/>
      <c r="AH2" s="229"/>
      <c r="AI2" s="226" t="s">
        <v>99</v>
      </c>
      <c r="AJ2" s="226"/>
      <c r="AK2" s="232"/>
      <c r="AL2" s="232"/>
      <c r="AM2" s="232"/>
      <c r="AN2" s="232"/>
    </row>
    <row r="3" spans="1:41" ht="18" customHeight="1" x14ac:dyDescent="0.15">
      <c r="A3" s="233"/>
      <c r="B3" s="233"/>
      <c r="C3" s="233"/>
      <c r="D3" s="233"/>
      <c r="E3" s="233"/>
      <c r="F3" s="233"/>
      <c r="G3" s="233"/>
      <c r="H3" s="233"/>
      <c r="I3" s="233"/>
      <c r="J3" s="233"/>
      <c r="K3" s="233"/>
      <c r="L3" s="233"/>
      <c r="M3" s="233"/>
      <c r="N3" s="233"/>
      <c r="O3" s="233"/>
      <c r="P3" s="233"/>
      <c r="Q3" s="233"/>
      <c r="R3" s="233"/>
      <c r="S3" s="233"/>
      <c r="T3" s="233"/>
      <c r="U3" s="233"/>
      <c r="V3" s="233"/>
      <c r="W3" s="233"/>
      <c r="Y3" s="234"/>
      <c r="Z3" s="234"/>
      <c r="AA3" s="234"/>
      <c r="AB3" s="224"/>
      <c r="AC3" s="234"/>
      <c r="AD3" s="234"/>
      <c r="AE3" s="234"/>
      <c r="AF3" s="234"/>
      <c r="AG3" s="234"/>
      <c r="AH3" s="234"/>
      <c r="AI3" s="235" t="s">
        <v>100</v>
      </c>
      <c r="AJ3" s="226"/>
      <c r="AK3" s="236" t="s">
        <v>101</v>
      </c>
      <c r="AL3" s="236"/>
      <c r="AM3" s="236"/>
      <c r="AN3" s="236"/>
      <c r="AO3" s="228" t="s">
        <v>208</v>
      </c>
    </row>
    <row r="4" spans="1:41" ht="18" customHeight="1" x14ac:dyDescent="0.15">
      <c r="A4" s="233"/>
      <c r="B4" s="233"/>
      <c r="C4" s="233"/>
      <c r="D4" s="233"/>
      <c r="E4" s="233"/>
      <c r="F4" s="233"/>
      <c r="G4" s="233"/>
      <c r="H4" s="233"/>
      <c r="I4" s="233"/>
      <c r="J4" s="233"/>
      <c r="K4" s="233"/>
      <c r="L4" s="233"/>
      <c r="M4" s="233"/>
      <c r="N4" s="233"/>
      <c r="O4" s="233"/>
      <c r="P4" s="233"/>
      <c r="Q4" s="233"/>
      <c r="R4" s="233"/>
      <c r="S4" s="233"/>
      <c r="T4" s="233"/>
      <c r="U4" s="233"/>
      <c r="V4" s="233"/>
      <c r="W4" s="233"/>
      <c r="Y4" s="234"/>
      <c r="Z4" s="234"/>
      <c r="AA4" s="234"/>
      <c r="AB4" s="224"/>
      <c r="AC4" s="234"/>
      <c r="AD4" s="234"/>
      <c r="AE4" s="234"/>
      <c r="AF4" s="234"/>
      <c r="AG4" s="234"/>
      <c r="AH4" s="234"/>
      <c r="AI4" s="235" t="s">
        <v>102</v>
      </c>
      <c r="AJ4" s="226"/>
      <c r="AK4" s="236"/>
      <c r="AL4" s="236"/>
      <c r="AM4" s="236"/>
      <c r="AN4" s="236"/>
      <c r="AO4" s="228" t="s">
        <v>209</v>
      </c>
    </row>
    <row r="5" spans="1:41" ht="18" customHeight="1" x14ac:dyDescent="0.15">
      <c r="A5" s="233"/>
      <c r="B5" s="233"/>
      <c r="C5" s="233"/>
      <c r="D5" s="233"/>
      <c r="E5" s="233"/>
      <c r="F5" s="233"/>
      <c r="G5" s="233"/>
      <c r="H5" s="233"/>
      <c r="I5" s="233"/>
      <c r="J5" s="233"/>
      <c r="K5" s="233"/>
      <c r="L5" s="233"/>
      <c r="M5" s="233"/>
      <c r="N5" s="233"/>
      <c r="O5" s="233"/>
      <c r="P5" s="233"/>
      <c r="Q5" s="233"/>
      <c r="R5" s="233"/>
      <c r="S5" s="233"/>
      <c r="U5" s="233"/>
      <c r="V5" s="233"/>
      <c r="W5" s="233"/>
      <c r="Y5" s="234"/>
      <c r="Z5" s="234"/>
      <c r="AA5" s="234"/>
      <c r="AB5" s="224"/>
      <c r="AC5" s="234"/>
      <c r="AD5" s="234"/>
      <c r="AE5" s="234"/>
      <c r="AF5" s="234"/>
      <c r="AG5" s="235" t="s">
        <v>103</v>
      </c>
      <c r="AH5" s="237">
        <v>40</v>
      </c>
      <c r="AI5" s="237"/>
      <c r="AJ5" s="237"/>
      <c r="AK5" s="234" t="s">
        <v>104</v>
      </c>
      <c r="AL5" s="238">
        <v>160</v>
      </c>
      <c r="AM5" s="234" t="s">
        <v>105</v>
      </c>
      <c r="AN5" s="224"/>
    </row>
    <row r="6" spans="1:41" ht="9.9499999999999993" customHeight="1" x14ac:dyDescent="0.15">
      <c r="A6" s="224"/>
      <c r="B6" s="239"/>
      <c r="C6" s="239"/>
      <c r="D6" s="239"/>
      <c r="E6" s="239"/>
      <c r="F6" s="239"/>
      <c r="G6" s="239"/>
      <c r="H6" s="239"/>
      <c r="I6" s="239"/>
      <c r="J6" s="239"/>
      <c r="K6" s="239"/>
      <c r="L6" s="239"/>
      <c r="M6" s="239"/>
      <c r="N6" s="239"/>
      <c r="O6" s="239"/>
      <c r="P6" s="239"/>
      <c r="Q6" s="239"/>
      <c r="R6" s="239"/>
      <c r="S6" s="239"/>
      <c r="T6" s="239"/>
      <c r="U6" s="239"/>
      <c r="V6" s="239"/>
      <c r="W6" s="239"/>
      <c r="X6" s="229"/>
      <c r="Y6" s="229"/>
      <c r="Z6" s="229"/>
      <c r="AA6" s="229"/>
      <c r="AB6" s="229"/>
      <c r="AC6" s="229"/>
      <c r="AD6" s="229"/>
      <c r="AE6" s="229"/>
      <c r="AF6" s="229"/>
      <c r="AG6" s="229"/>
      <c r="AH6" s="229"/>
      <c r="AI6" s="229"/>
      <c r="AJ6" s="229"/>
      <c r="AK6" s="229"/>
      <c r="AL6" s="229"/>
      <c r="AM6" s="224"/>
      <c r="AN6" s="224"/>
    </row>
    <row r="7" spans="1:41" ht="15" customHeight="1" x14ac:dyDescent="0.15">
      <c r="A7" s="240" t="s">
        <v>106</v>
      </c>
      <c r="B7" s="241" t="s">
        <v>107</v>
      </c>
      <c r="C7" s="242" t="s">
        <v>108</v>
      </c>
      <c r="D7" s="243" t="s">
        <v>109</v>
      </c>
      <c r="E7" s="244" t="s">
        <v>110</v>
      </c>
      <c r="F7" s="245" t="s">
        <v>111</v>
      </c>
      <c r="G7" s="245"/>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46" t="s">
        <v>112</v>
      </c>
      <c r="AL7" s="247" t="s">
        <v>113</v>
      </c>
      <c r="AM7" s="248" t="s">
        <v>114</v>
      </c>
      <c r="AN7" s="248"/>
    </row>
    <row r="8" spans="1:41" ht="15" customHeight="1" x14ac:dyDescent="0.15">
      <c r="A8" s="240"/>
      <c r="B8" s="249"/>
      <c r="C8" s="250"/>
      <c r="D8" s="243"/>
      <c r="E8" s="244"/>
      <c r="F8" s="243" t="s">
        <v>115</v>
      </c>
      <c r="G8" s="243"/>
      <c r="H8" s="243"/>
      <c r="I8" s="243"/>
      <c r="J8" s="243"/>
      <c r="K8" s="243"/>
      <c r="L8" s="243"/>
      <c r="M8" s="243" t="s">
        <v>116</v>
      </c>
      <c r="N8" s="243"/>
      <c r="O8" s="243"/>
      <c r="P8" s="243"/>
      <c r="Q8" s="243"/>
      <c r="R8" s="243"/>
      <c r="S8" s="243"/>
      <c r="T8" s="243" t="s">
        <v>117</v>
      </c>
      <c r="U8" s="243"/>
      <c r="V8" s="243"/>
      <c r="W8" s="243"/>
      <c r="X8" s="243"/>
      <c r="Y8" s="243"/>
      <c r="Z8" s="243"/>
      <c r="AA8" s="243" t="s">
        <v>118</v>
      </c>
      <c r="AB8" s="243"/>
      <c r="AC8" s="243"/>
      <c r="AD8" s="243"/>
      <c r="AE8" s="243"/>
      <c r="AF8" s="243"/>
      <c r="AG8" s="243"/>
      <c r="AH8" s="351" t="s">
        <v>119</v>
      </c>
      <c r="AI8" s="351"/>
      <c r="AJ8" s="351"/>
      <c r="AK8" s="246"/>
      <c r="AL8" s="247"/>
      <c r="AM8" s="248"/>
      <c r="AN8" s="248"/>
    </row>
    <row r="9" spans="1:41" ht="15" customHeight="1" x14ac:dyDescent="0.15">
      <c r="A9" s="240"/>
      <c r="B9" s="251" t="s">
        <v>120</v>
      </c>
      <c r="C9" s="250"/>
      <c r="D9" s="243"/>
      <c r="E9" s="244"/>
      <c r="F9" s="252">
        <f>DATE($M$2,$S$2,1)</f>
        <v>46113</v>
      </c>
      <c r="G9" s="252">
        <f>DATE($M$2,$S$2,2)</f>
        <v>46114</v>
      </c>
      <c r="H9" s="252">
        <f>DATE($M$2,$S$2,3)</f>
        <v>46115</v>
      </c>
      <c r="I9" s="252">
        <f>DATE($M$2,$S$2,4)</f>
        <v>46116</v>
      </c>
      <c r="J9" s="252">
        <f>DATE($M$2,$S$2,5)</f>
        <v>46117</v>
      </c>
      <c r="K9" s="252">
        <f>DATE($M$2,$S$2,6)</f>
        <v>46118</v>
      </c>
      <c r="L9" s="252">
        <f>DATE($M$2,$S$2,7)</f>
        <v>46119</v>
      </c>
      <c r="M9" s="252">
        <f>DATE($M$2,$S$2,8)</f>
        <v>46120</v>
      </c>
      <c r="N9" s="252">
        <f>DATE($M$2,$S$2,9)</f>
        <v>46121</v>
      </c>
      <c r="O9" s="252">
        <f>DATE($M$2,$S$2,10)</f>
        <v>46122</v>
      </c>
      <c r="P9" s="252">
        <f>DATE($M$2,$S$2,11)</f>
        <v>46123</v>
      </c>
      <c r="Q9" s="252">
        <f>DATE($M$2,$S$2,12)</f>
        <v>46124</v>
      </c>
      <c r="R9" s="252">
        <f>DATE($M$2,$S$2,13)</f>
        <v>46125</v>
      </c>
      <c r="S9" s="252">
        <f>DATE($M$2,$S$2,14)</f>
        <v>46126</v>
      </c>
      <c r="T9" s="252">
        <f>DATE($M$2,$S$2,15)</f>
        <v>46127</v>
      </c>
      <c r="U9" s="252">
        <f>DATE($M$2,$S$2,16)</f>
        <v>46128</v>
      </c>
      <c r="V9" s="252">
        <f>DATE($M$2,$S$2,17)</f>
        <v>46129</v>
      </c>
      <c r="W9" s="252">
        <f>DATE($M$2,$S$2,18)</f>
        <v>46130</v>
      </c>
      <c r="X9" s="252">
        <f>DATE($M$2,$S$2,19)</f>
        <v>46131</v>
      </c>
      <c r="Y9" s="252">
        <f>DATE($M$2,$S$2,20)</f>
        <v>46132</v>
      </c>
      <c r="Z9" s="252">
        <f>DATE($M$2,$S$2,21)</f>
        <v>46133</v>
      </c>
      <c r="AA9" s="252">
        <f>DATE($M$2,$S$2,22)</f>
        <v>46134</v>
      </c>
      <c r="AB9" s="252">
        <f>DATE($M$2,$S$2,23)</f>
        <v>46135</v>
      </c>
      <c r="AC9" s="252">
        <f>DATE($M$2,$S$2,24)</f>
        <v>46136</v>
      </c>
      <c r="AD9" s="252">
        <f>DATE($M$2,$S$2,25)</f>
        <v>46137</v>
      </c>
      <c r="AE9" s="252">
        <f>DATE($M$2,$S$2,26)</f>
        <v>46138</v>
      </c>
      <c r="AF9" s="252">
        <f>DATE($M$2,$S$2,27)</f>
        <v>46139</v>
      </c>
      <c r="AG9" s="252">
        <f>DATE($M$2,$S$2,28)</f>
        <v>46140</v>
      </c>
      <c r="AH9" s="352">
        <f>IF(DAY(EOMONTH(F9,0))&lt;29,"",DATE($M$2,$S$2,29))</f>
        <v>46141</v>
      </c>
      <c r="AI9" s="352">
        <f>IF(DAY(EOMONTH(F9,0))&lt;30,"",DATE($M$2,$S$2,30))</f>
        <v>46142</v>
      </c>
      <c r="AJ9" s="352" t="str">
        <f>IF(DAY(EOMONTH(F9,0))&lt;31,"",DATE($M$2,$S$2,31))</f>
        <v/>
      </c>
      <c r="AK9" s="246"/>
      <c r="AL9" s="247"/>
      <c r="AM9" s="248"/>
      <c r="AN9" s="248"/>
    </row>
    <row r="10" spans="1:41" ht="15" customHeight="1" x14ac:dyDescent="0.15">
      <c r="A10" s="240"/>
      <c r="B10" s="253"/>
      <c r="C10" s="254"/>
      <c r="D10" s="243"/>
      <c r="E10" s="244"/>
      <c r="F10" s="255">
        <f>DATE($M$2,$S$2,1)</f>
        <v>46113</v>
      </c>
      <c r="G10" s="255">
        <f>DATE($M$2,$S$2,2)</f>
        <v>46114</v>
      </c>
      <c r="H10" s="255">
        <f>DATE($M$2,$S$2,3)</f>
        <v>46115</v>
      </c>
      <c r="I10" s="255">
        <f>DATE($M$2,$S$2,4)</f>
        <v>46116</v>
      </c>
      <c r="J10" s="255">
        <f>DATE($M$2,$S$2,5)</f>
        <v>46117</v>
      </c>
      <c r="K10" s="255">
        <f>DATE($M$2,$S$2,6)</f>
        <v>46118</v>
      </c>
      <c r="L10" s="255">
        <f>DATE($M$2,$S$2,7)</f>
        <v>46119</v>
      </c>
      <c r="M10" s="255">
        <f>DATE($M$2,$S$2,8)</f>
        <v>46120</v>
      </c>
      <c r="N10" s="255">
        <f>DATE($M$2,$S$2,9)</f>
        <v>46121</v>
      </c>
      <c r="O10" s="255">
        <f>DATE($M$2,$S$2,10)</f>
        <v>46122</v>
      </c>
      <c r="P10" s="255">
        <f>DATE($M$2,$S$2,11)</f>
        <v>46123</v>
      </c>
      <c r="Q10" s="255">
        <f>DATE($M$2,$S$2,12)</f>
        <v>46124</v>
      </c>
      <c r="R10" s="255">
        <f>DATE($M$2,$S$2,13)</f>
        <v>46125</v>
      </c>
      <c r="S10" s="255">
        <f>DATE($M$2,$S$2,14)</f>
        <v>46126</v>
      </c>
      <c r="T10" s="255">
        <f>DATE($M$2,$S$2,15)</f>
        <v>46127</v>
      </c>
      <c r="U10" s="255">
        <f>DATE($M$2,$S$2,16)</f>
        <v>46128</v>
      </c>
      <c r="V10" s="255">
        <f>DATE($M$2,$S$2,17)</f>
        <v>46129</v>
      </c>
      <c r="W10" s="255">
        <f>DATE($M$2,$S$2,18)</f>
        <v>46130</v>
      </c>
      <c r="X10" s="255">
        <f>DATE($M$2,$S$2,19)</f>
        <v>46131</v>
      </c>
      <c r="Y10" s="255">
        <f>DATE($M$2,$S$2,20)</f>
        <v>46132</v>
      </c>
      <c r="Z10" s="255">
        <f>DATE($M$2,$S$2,21)</f>
        <v>46133</v>
      </c>
      <c r="AA10" s="255">
        <f>DATE($M$2,$S$2,22)</f>
        <v>46134</v>
      </c>
      <c r="AB10" s="255">
        <f>DATE($M$2,$S$2,23)</f>
        <v>46135</v>
      </c>
      <c r="AC10" s="255">
        <f>DATE($M$2,$S$2,24)</f>
        <v>46136</v>
      </c>
      <c r="AD10" s="255">
        <f>DATE($M$2,$S$2,25)</f>
        <v>46137</v>
      </c>
      <c r="AE10" s="255">
        <f>DATE($M$2,$S$2,26)</f>
        <v>46138</v>
      </c>
      <c r="AF10" s="255">
        <f>DATE($M$2,$S$2,27)</f>
        <v>46139</v>
      </c>
      <c r="AG10" s="255">
        <f>DATE($M$2,$S$2,28)</f>
        <v>46140</v>
      </c>
      <c r="AH10" s="353">
        <f>IF(DAY(EOMONTH(F10,0))&lt;29,"",DATE($M$2,$S$2,29))</f>
        <v>46141</v>
      </c>
      <c r="AI10" s="353">
        <f>IF(DAY(EOMONTH(F10,0))&lt;30,"",DATE($M$2,$S$2,30))</f>
        <v>46142</v>
      </c>
      <c r="AJ10" s="353" t="str">
        <f>IF(DAY(EOMONTH(F10,0))&lt;31,"",DATE($M$2,$S$2,31))</f>
        <v/>
      </c>
      <c r="AK10" s="246"/>
      <c r="AL10" s="247"/>
      <c r="AM10" s="248"/>
      <c r="AN10" s="248"/>
    </row>
    <row r="11" spans="1:41" ht="18" customHeight="1" x14ac:dyDescent="0.15">
      <c r="A11" s="256">
        <v>1</v>
      </c>
      <c r="B11" s="257" t="s">
        <v>121</v>
      </c>
      <c r="C11" s="258" t="s">
        <v>122</v>
      </c>
      <c r="D11" s="259"/>
      <c r="E11" s="260" t="s">
        <v>122</v>
      </c>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354"/>
      <c r="AI11" s="354"/>
      <c r="AJ11" s="354"/>
      <c r="AK11" s="262"/>
      <c r="AL11" s="263"/>
      <c r="AM11" s="264"/>
      <c r="AN11" s="264"/>
    </row>
    <row r="12" spans="1:41" ht="18" customHeight="1" x14ac:dyDescent="0.15">
      <c r="A12" s="256">
        <v>2</v>
      </c>
      <c r="B12" s="257" t="s">
        <v>123</v>
      </c>
      <c r="C12" s="258" t="s">
        <v>124</v>
      </c>
      <c r="D12" s="259"/>
      <c r="E12" s="260" t="s">
        <v>124</v>
      </c>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354"/>
      <c r="AI12" s="354"/>
      <c r="AJ12" s="354"/>
      <c r="AK12" s="265">
        <f>+SUM(F12:AJ12)</f>
        <v>0</v>
      </c>
      <c r="AL12" s="266">
        <f t="shared" ref="AL12:AL30" si="0">IF($AK$3="４週",AK12/4,AK12/(DAY(EOMONTH($F$9,0))/7))</f>
        <v>0</v>
      </c>
      <c r="AM12" s="264"/>
      <c r="AN12" s="264"/>
    </row>
    <row r="13" spans="1:41" ht="18" customHeight="1" x14ac:dyDescent="0.15">
      <c r="A13" s="256">
        <v>3</v>
      </c>
      <c r="B13" s="257" t="s">
        <v>123</v>
      </c>
      <c r="C13" s="258" t="s">
        <v>125</v>
      </c>
      <c r="D13" s="259"/>
      <c r="E13" s="260" t="s">
        <v>125</v>
      </c>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354"/>
      <c r="AI13" s="354"/>
      <c r="AJ13" s="354"/>
      <c r="AK13" s="265">
        <f>+SUM(F13:AJ13)</f>
        <v>0</v>
      </c>
      <c r="AL13" s="266">
        <f t="shared" si="0"/>
        <v>0</v>
      </c>
      <c r="AM13" s="264"/>
      <c r="AN13" s="264"/>
    </row>
    <row r="14" spans="1:41" ht="18" customHeight="1" x14ac:dyDescent="0.15">
      <c r="A14" s="256">
        <v>4</v>
      </c>
      <c r="B14" s="257" t="s">
        <v>126</v>
      </c>
      <c r="C14" s="258" t="s">
        <v>125</v>
      </c>
      <c r="D14" s="259"/>
      <c r="E14" s="260" t="s">
        <v>127</v>
      </c>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354"/>
      <c r="AI14" s="354"/>
      <c r="AJ14" s="354"/>
      <c r="AK14" s="265">
        <f t="shared" ref="AK14:AK30" si="1">+SUM(F14:AJ14)</f>
        <v>0</v>
      </c>
      <c r="AL14" s="266">
        <f t="shared" si="0"/>
        <v>0</v>
      </c>
      <c r="AM14" s="264"/>
      <c r="AN14" s="264"/>
    </row>
    <row r="15" spans="1:41" ht="18" customHeight="1" x14ac:dyDescent="0.15">
      <c r="A15" s="256">
        <v>5</v>
      </c>
      <c r="B15" s="257" t="s">
        <v>126</v>
      </c>
      <c r="C15" s="258" t="s">
        <v>125</v>
      </c>
      <c r="D15" s="259"/>
      <c r="E15" s="260" t="s">
        <v>128</v>
      </c>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354"/>
      <c r="AI15" s="354"/>
      <c r="AJ15" s="354"/>
      <c r="AK15" s="265">
        <f t="shared" si="1"/>
        <v>0</v>
      </c>
      <c r="AL15" s="266">
        <f t="shared" si="0"/>
        <v>0</v>
      </c>
      <c r="AM15" s="264"/>
      <c r="AN15" s="264"/>
    </row>
    <row r="16" spans="1:41" ht="18" customHeight="1" x14ac:dyDescent="0.15">
      <c r="A16" s="256">
        <v>6</v>
      </c>
      <c r="B16" s="257" t="s">
        <v>126</v>
      </c>
      <c r="C16" s="258" t="s">
        <v>127</v>
      </c>
      <c r="D16" s="259"/>
      <c r="E16" s="260" t="s">
        <v>129</v>
      </c>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354"/>
      <c r="AI16" s="354"/>
      <c r="AJ16" s="354"/>
      <c r="AK16" s="265">
        <f t="shared" si="1"/>
        <v>0</v>
      </c>
      <c r="AL16" s="266">
        <f t="shared" si="0"/>
        <v>0</v>
      </c>
      <c r="AM16" s="264"/>
      <c r="AN16" s="264"/>
    </row>
    <row r="17" spans="1:40" ht="18" customHeight="1" x14ac:dyDescent="0.15">
      <c r="A17" s="256">
        <v>7</v>
      </c>
      <c r="B17" s="257" t="s">
        <v>126</v>
      </c>
      <c r="C17" s="258" t="s">
        <v>127</v>
      </c>
      <c r="D17" s="259"/>
      <c r="E17" s="260" t="s">
        <v>130</v>
      </c>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354"/>
      <c r="AI17" s="354"/>
      <c r="AJ17" s="354"/>
      <c r="AK17" s="265">
        <f t="shared" si="1"/>
        <v>0</v>
      </c>
      <c r="AL17" s="266">
        <f t="shared" si="0"/>
        <v>0</v>
      </c>
      <c r="AM17" s="264"/>
      <c r="AN17" s="264"/>
    </row>
    <row r="18" spans="1:40" ht="18" customHeight="1" x14ac:dyDescent="0.15">
      <c r="A18" s="256">
        <v>8</v>
      </c>
      <c r="B18" s="257" t="s">
        <v>126</v>
      </c>
      <c r="C18" s="258" t="s">
        <v>127</v>
      </c>
      <c r="D18" s="259"/>
      <c r="E18" s="260" t="s">
        <v>131</v>
      </c>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354"/>
      <c r="AI18" s="354"/>
      <c r="AJ18" s="354"/>
      <c r="AK18" s="265">
        <f t="shared" si="1"/>
        <v>0</v>
      </c>
      <c r="AL18" s="266">
        <f t="shared" si="0"/>
        <v>0</v>
      </c>
      <c r="AM18" s="264"/>
      <c r="AN18" s="264"/>
    </row>
    <row r="19" spans="1:40" ht="18" customHeight="1" x14ac:dyDescent="0.15">
      <c r="A19" s="256">
        <v>9</v>
      </c>
      <c r="B19" s="257" t="s">
        <v>126</v>
      </c>
      <c r="C19" s="258" t="s">
        <v>127</v>
      </c>
      <c r="D19" s="259"/>
      <c r="E19" s="260" t="s">
        <v>132</v>
      </c>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354"/>
      <c r="AI19" s="354"/>
      <c r="AJ19" s="354"/>
      <c r="AK19" s="265">
        <f t="shared" si="1"/>
        <v>0</v>
      </c>
      <c r="AL19" s="266">
        <f t="shared" si="0"/>
        <v>0</v>
      </c>
      <c r="AM19" s="264"/>
      <c r="AN19" s="264"/>
    </row>
    <row r="20" spans="1:40" ht="18" customHeight="1" x14ac:dyDescent="0.15">
      <c r="A20" s="256">
        <v>10</v>
      </c>
      <c r="B20" s="257" t="s">
        <v>126</v>
      </c>
      <c r="C20" s="258" t="s">
        <v>127</v>
      </c>
      <c r="D20" s="259"/>
      <c r="E20" s="260" t="s">
        <v>133</v>
      </c>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354"/>
      <c r="AI20" s="354"/>
      <c r="AJ20" s="354"/>
      <c r="AK20" s="265">
        <f t="shared" si="1"/>
        <v>0</v>
      </c>
      <c r="AL20" s="266">
        <f t="shared" si="0"/>
        <v>0</v>
      </c>
      <c r="AM20" s="264"/>
      <c r="AN20" s="264"/>
    </row>
    <row r="21" spans="1:40" ht="18" customHeight="1" x14ac:dyDescent="0.15">
      <c r="A21" s="256">
        <v>11</v>
      </c>
      <c r="B21" s="257"/>
      <c r="C21" s="258"/>
      <c r="D21" s="259"/>
      <c r="E21" s="260"/>
      <c r="F21" s="261"/>
      <c r="G21" s="261"/>
      <c r="H21" s="261"/>
      <c r="I21" s="261"/>
      <c r="J21" s="261"/>
      <c r="K21" s="261"/>
      <c r="L21" s="261"/>
      <c r="M21" s="261"/>
      <c r="N21" s="261"/>
      <c r="O21" s="261"/>
      <c r="P21" s="261"/>
      <c r="Q21" s="261"/>
      <c r="R21" s="261"/>
      <c r="S21" s="261"/>
      <c r="T21" s="261"/>
      <c r="U21" s="261"/>
      <c r="V21" s="261"/>
      <c r="W21" s="261"/>
      <c r="X21" s="261"/>
      <c r="Y21" s="261"/>
      <c r="Z21" s="261"/>
      <c r="AA21" s="261"/>
      <c r="AB21" s="261"/>
      <c r="AC21" s="261"/>
      <c r="AD21" s="261"/>
      <c r="AE21" s="261"/>
      <c r="AF21" s="261"/>
      <c r="AG21" s="261"/>
      <c r="AH21" s="354"/>
      <c r="AI21" s="354"/>
      <c r="AJ21" s="354"/>
      <c r="AK21" s="265">
        <f t="shared" si="1"/>
        <v>0</v>
      </c>
      <c r="AL21" s="266">
        <f t="shared" si="0"/>
        <v>0</v>
      </c>
      <c r="AM21" s="264"/>
      <c r="AN21" s="264"/>
    </row>
    <row r="22" spans="1:40" ht="18" customHeight="1" x14ac:dyDescent="0.15">
      <c r="A22" s="256">
        <v>12</v>
      </c>
      <c r="B22" s="257"/>
      <c r="C22" s="258"/>
      <c r="D22" s="259"/>
      <c r="E22" s="260"/>
      <c r="F22" s="261"/>
      <c r="G22" s="261"/>
      <c r="H22" s="261"/>
      <c r="I22" s="261"/>
      <c r="J22" s="261"/>
      <c r="K22" s="261"/>
      <c r="L22" s="261"/>
      <c r="M22" s="261"/>
      <c r="N22" s="261"/>
      <c r="O22" s="261"/>
      <c r="P22" s="261"/>
      <c r="Q22" s="261"/>
      <c r="R22" s="261"/>
      <c r="S22" s="261"/>
      <c r="T22" s="261"/>
      <c r="U22" s="261"/>
      <c r="V22" s="261"/>
      <c r="W22" s="261"/>
      <c r="X22" s="261"/>
      <c r="Y22" s="261"/>
      <c r="Z22" s="261"/>
      <c r="AA22" s="261"/>
      <c r="AB22" s="261"/>
      <c r="AC22" s="261"/>
      <c r="AD22" s="261"/>
      <c r="AE22" s="261"/>
      <c r="AF22" s="261"/>
      <c r="AG22" s="261"/>
      <c r="AH22" s="354"/>
      <c r="AI22" s="354"/>
      <c r="AJ22" s="354"/>
      <c r="AK22" s="265">
        <f t="shared" si="1"/>
        <v>0</v>
      </c>
      <c r="AL22" s="266">
        <f t="shared" si="0"/>
        <v>0</v>
      </c>
      <c r="AM22" s="264"/>
      <c r="AN22" s="264"/>
    </row>
    <row r="23" spans="1:40" ht="18" customHeight="1" x14ac:dyDescent="0.15">
      <c r="A23" s="256">
        <v>13</v>
      </c>
      <c r="B23" s="257"/>
      <c r="C23" s="258"/>
      <c r="D23" s="259"/>
      <c r="E23" s="260"/>
      <c r="F23" s="261"/>
      <c r="G23" s="261"/>
      <c r="H23" s="261"/>
      <c r="I23" s="261"/>
      <c r="J23" s="261"/>
      <c r="K23" s="261"/>
      <c r="L23" s="261"/>
      <c r="M23" s="261"/>
      <c r="N23" s="261"/>
      <c r="O23" s="261"/>
      <c r="P23" s="261"/>
      <c r="Q23" s="261"/>
      <c r="R23" s="261"/>
      <c r="S23" s="261"/>
      <c r="T23" s="261"/>
      <c r="U23" s="261"/>
      <c r="V23" s="261"/>
      <c r="W23" s="261"/>
      <c r="X23" s="261"/>
      <c r="Y23" s="261"/>
      <c r="Z23" s="261"/>
      <c r="AA23" s="261"/>
      <c r="AB23" s="261"/>
      <c r="AC23" s="261"/>
      <c r="AD23" s="261"/>
      <c r="AE23" s="261"/>
      <c r="AF23" s="261"/>
      <c r="AG23" s="261"/>
      <c r="AH23" s="354"/>
      <c r="AI23" s="354"/>
      <c r="AJ23" s="354"/>
      <c r="AK23" s="265">
        <f t="shared" si="1"/>
        <v>0</v>
      </c>
      <c r="AL23" s="266">
        <f t="shared" si="0"/>
        <v>0</v>
      </c>
      <c r="AM23" s="264"/>
      <c r="AN23" s="264"/>
    </row>
    <row r="24" spans="1:40" ht="18" customHeight="1" x14ac:dyDescent="0.15">
      <c r="A24" s="256">
        <v>14</v>
      </c>
      <c r="B24" s="257"/>
      <c r="C24" s="258"/>
      <c r="D24" s="259"/>
      <c r="E24" s="260"/>
      <c r="F24" s="261"/>
      <c r="G24" s="261"/>
      <c r="H24" s="261"/>
      <c r="I24" s="261"/>
      <c r="J24" s="261"/>
      <c r="K24" s="261"/>
      <c r="L24" s="261"/>
      <c r="M24" s="261"/>
      <c r="N24" s="261"/>
      <c r="O24" s="261"/>
      <c r="P24" s="261"/>
      <c r="Q24" s="261"/>
      <c r="R24" s="261"/>
      <c r="S24" s="261"/>
      <c r="T24" s="261"/>
      <c r="U24" s="261"/>
      <c r="V24" s="261"/>
      <c r="W24" s="261"/>
      <c r="X24" s="261"/>
      <c r="Y24" s="261"/>
      <c r="Z24" s="261"/>
      <c r="AA24" s="261"/>
      <c r="AB24" s="261"/>
      <c r="AC24" s="261"/>
      <c r="AD24" s="261"/>
      <c r="AE24" s="261"/>
      <c r="AF24" s="261"/>
      <c r="AG24" s="261"/>
      <c r="AH24" s="354"/>
      <c r="AI24" s="354"/>
      <c r="AJ24" s="354"/>
      <c r="AK24" s="265">
        <f t="shared" si="1"/>
        <v>0</v>
      </c>
      <c r="AL24" s="266">
        <f t="shared" si="0"/>
        <v>0</v>
      </c>
      <c r="AM24" s="264"/>
      <c r="AN24" s="264"/>
    </row>
    <row r="25" spans="1:40" ht="18" customHeight="1" x14ac:dyDescent="0.15">
      <c r="A25" s="256">
        <v>15</v>
      </c>
      <c r="B25" s="257"/>
      <c r="C25" s="258"/>
      <c r="D25" s="259"/>
      <c r="E25" s="260"/>
      <c r="F25" s="261"/>
      <c r="G25" s="261"/>
      <c r="H25" s="261"/>
      <c r="I25" s="261"/>
      <c r="J25" s="261"/>
      <c r="K25" s="261"/>
      <c r="L25" s="261"/>
      <c r="M25" s="261"/>
      <c r="N25" s="261"/>
      <c r="O25" s="261"/>
      <c r="P25" s="261"/>
      <c r="Q25" s="261"/>
      <c r="R25" s="261"/>
      <c r="S25" s="261"/>
      <c r="T25" s="261"/>
      <c r="U25" s="261"/>
      <c r="V25" s="261"/>
      <c r="W25" s="261"/>
      <c r="X25" s="261"/>
      <c r="Y25" s="261"/>
      <c r="Z25" s="261"/>
      <c r="AA25" s="261"/>
      <c r="AB25" s="261"/>
      <c r="AC25" s="261"/>
      <c r="AD25" s="261"/>
      <c r="AE25" s="261"/>
      <c r="AF25" s="261"/>
      <c r="AG25" s="261"/>
      <c r="AH25" s="354"/>
      <c r="AI25" s="354"/>
      <c r="AJ25" s="354"/>
      <c r="AK25" s="265">
        <f t="shared" si="1"/>
        <v>0</v>
      </c>
      <c r="AL25" s="266">
        <f t="shared" si="0"/>
        <v>0</v>
      </c>
      <c r="AM25" s="264"/>
      <c r="AN25" s="264"/>
    </row>
    <row r="26" spans="1:40" ht="18" customHeight="1" x14ac:dyDescent="0.15">
      <c r="A26" s="256">
        <v>16</v>
      </c>
      <c r="B26" s="257"/>
      <c r="C26" s="258"/>
      <c r="D26" s="259"/>
      <c r="E26" s="260"/>
      <c r="F26" s="261"/>
      <c r="G26" s="261"/>
      <c r="H26" s="261"/>
      <c r="I26" s="261"/>
      <c r="J26" s="261"/>
      <c r="K26" s="261"/>
      <c r="L26" s="261"/>
      <c r="M26" s="261"/>
      <c r="N26" s="261"/>
      <c r="O26" s="261"/>
      <c r="P26" s="261"/>
      <c r="Q26" s="261"/>
      <c r="R26" s="261"/>
      <c r="S26" s="261"/>
      <c r="T26" s="261"/>
      <c r="U26" s="261"/>
      <c r="V26" s="261"/>
      <c r="W26" s="261"/>
      <c r="X26" s="261"/>
      <c r="Y26" s="261"/>
      <c r="Z26" s="261"/>
      <c r="AA26" s="261"/>
      <c r="AB26" s="261"/>
      <c r="AC26" s="261"/>
      <c r="AD26" s="261"/>
      <c r="AE26" s="261"/>
      <c r="AF26" s="261"/>
      <c r="AG26" s="261"/>
      <c r="AH26" s="354"/>
      <c r="AI26" s="354"/>
      <c r="AJ26" s="354"/>
      <c r="AK26" s="265">
        <f t="shared" si="1"/>
        <v>0</v>
      </c>
      <c r="AL26" s="266">
        <f t="shared" si="0"/>
        <v>0</v>
      </c>
      <c r="AM26" s="264"/>
      <c r="AN26" s="264"/>
    </row>
    <row r="27" spans="1:40" ht="18" customHeight="1" x14ac:dyDescent="0.15">
      <c r="A27" s="256">
        <v>17</v>
      </c>
      <c r="B27" s="257"/>
      <c r="C27" s="258"/>
      <c r="D27" s="259"/>
      <c r="E27" s="260"/>
      <c r="F27" s="261"/>
      <c r="G27" s="261"/>
      <c r="H27" s="261"/>
      <c r="I27" s="261"/>
      <c r="J27" s="261"/>
      <c r="K27" s="261"/>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354"/>
      <c r="AI27" s="354"/>
      <c r="AJ27" s="354"/>
      <c r="AK27" s="265">
        <f t="shared" si="1"/>
        <v>0</v>
      </c>
      <c r="AL27" s="266">
        <f t="shared" si="0"/>
        <v>0</v>
      </c>
      <c r="AM27" s="264"/>
      <c r="AN27" s="264"/>
    </row>
    <row r="28" spans="1:40" ht="18" customHeight="1" x14ac:dyDescent="0.15">
      <c r="A28" s="256">
        <v>18</v>
      </c>
      <c r="B28" s="257"/>
      <c r="C28" s="258"/>
      <c r="D28" s="259"/>
      <c r="E28" s="260"/>
      <c r="F28" s="261"/>
      <c r="G28" s="261"/>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354"/>
      <c r="AI28" s="354"/>
      <c r="AJ28" s="354"/>
      <c r="AK28" s="265">
        <f t="shared" si="1"/>
        <v>0</v>
      </c>
      <c r="AL28" s="266">
        <f t="shared" si="0"/>
        <v>0</v>
      </c>
      <c r="AM28" s="264"/>
      <c r="AN28" s="264"/>
    </row>
    <row r="29" spans="1:40" ht="18" customHeight="1" x14ac:dyDescent="0.15">
      <c r="A29" s="256">
        <v>19</v>
      </c>
      <c r="B29" s="257"/>
      <c r="C29" s="258"/>
      <c r="D29" s="259"/>
      <c r="E29" s="260"/>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354"/>
      <c r="AI29" s="354"/>
      <c r="AJ29" s="354"/>
      <c r="AK29" s="265">
        <f t="shared" si="1"/>
        <v>0</v>
      </c>
      <c r="AL29" s="266">
        <f t="shared" si="0"/>
        <v>0</v>
      </c>
      <c r="AM29" s="264"/>
      <c r="AN29" s="264"/>
    </row>
    <row r="30" spans="1:40" ht="18" customHeight="1" x14ac:dyDescent="0.15">
      <c r="A30" s="256">
        <v>20</v>
      </c>
      <c r="B30" s="257"/>
      <c r="C30" s="258"/>
      <c r="D30" s="259"/>
      <c r="E30" s="260"/>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354"/>
      <c r="AI30" s="354"/>
      <c r="AJ30" s="354"/>
      <c r="AK30" s="265">
        <f t="shared" si="1"/>
        <v>0</v>
      </c>
      <c r="AL30" s="266">
        <f t="shared" si="0"/>
        <v>0</v>
      </c>
      <c r="AM30" s="264"/>
      <c r="AN30" s="264"/>
    </row>
    <row r="31" spans="1:40" ht="18" customHeight="1" x14ac:dyDescent="0.15">
      <c r="A31" s="244" t="s">
        <v>134</v>
      </c>
      <c r="B31" s="267"/>
      <c r="C31" s="267"/>
      <c r="D31" s="267"/>
      <c r="E31" s="267"/>
      <c r="F31" s="268">
        <f>+SUM(F11:F30)</f>
        <v>0</v>
      </c>
      <c r="G31" s="268">
        <f t="shared" ref="G31:AJ31" si="2">+SUM(G11:G30)</f>
        <v>0</v>
      </c>
      <c r="H31" s="268">
        <f t="shared" si="2"/>
        <v>0</v>
      </c>
      <c r="I31" s="268">
        <f t="shared" si="2"/>
        <v>0</v>
      </c>
      <c r="J31" s="268">
        <f t="shared" si="2"/>
        <v>0</v>
      </c>
      <c r="K31" s="268">
        <f t="shared" si="2"/>
        <v>0</v>
      </c>
      <c r="L31" s="268">
        <f t="shared" si="2"/>
        <v>0</v>
      </c>
      <c r="M31" s="268">
        <f t="shared" si="2"/>
        <v>0</v>
      </c>
      <c r="N31" s="268">
        <f t="shared" si="2"/>
        <v>0</v>
      </c>
      <c r="O31" s="268">
        <f t="shared" si="2"/>
        <v>0</v>
      </c>
      <c r="P31" s="268">
        <f t="shared" si="2"/>
        <v>0</v>
      </c>
      <c r="Q31" s="268">
        <f t="shared" si="2"/>
        <v>0</v>
      </c>
      <c r="R31" s="268">
        <f t="shared" si="2"/>
        <v>0</v>
      </c>
      <c r="S31" s="268">
        <f t="shared" si="2"/>
        <v>0</v>
      </c>
      <c r="T31" s="268">
        <f t="shared" si="2"/>
        <v>0</v>
      </c>
      <c r="U31" s="268">
        <f t="shared" si="2"/>
        <v>0</v>
      </c>
      <c r="V31" s="268">
        <f t="shared" si="2"/>
        <v>0</v>
      </c>
      <c r="W31" s="268">
        <f t="shared" si="2"/>
        <v>0</v>
      </c>
      <c r="X31" s="268">
        <f t="shared" si="2"/>
        <v>0</v>
      </c>
      <c r="Y31" s="268">
        <f t="shared" si="2"/>
        <v>0</v>
      </c>
      <c r="Z31" s="268">
        <f t="shared" si="2"/>
        <v>0</v>
      </c>
      <c r="AA31" s="268">
        <f t="shared" si="2"/>
        <v>0</v>
      </c>
      <c r="AB31" s="268">
        <f t="shared" si="2"/>
        <v>0</v>
      </c>
      <c r="AC31" s="268">
        <f t="shared" si="2"/>
        <v>0</v>
      </c>
      <c r="AD31" s="268">
        <f t="shared" si="2"/>
        <v>0</v>
      </c>
      <c r="AE31" s="268">
        <f t="shared" si="2"/>
        <v>0</v>
      </c>
      <c r="AF31" s="268">
        <f t="shared" si="2"/>
        <v>0</v>
      </c>
      <c r="AG31" s="268">
        <f t="shared" si="2"/>
        <v>0</v>
      </c>
      <c r="AH31" s="354">
        <f t="shared" si="2"/>
        <v>0</v>
      </c>
      <c r="AI31" s="354">
        <f t="shared" si="2"/>
        <v>0</v>
      </c>
      <c r="AJ31" s="354">
        <f t="shared" si="2"/>
        <v>0</v>
      </c>
      <c r="AK31" s="265">
        <f>+SUM(F31:AJ31)</f>
        <v>0</v>
      </c>
      <c r="AL31" s="266">
        <f>IF($AK$3="４週",AK31/4,AK31/(DAY(EOMONTH($F$9,0))/7))</f>
        <v>0</v>
      </c>
      <c r="AM31" s="240"/>
      <c r="AN31" s="240"/>
    </row>
    <row r="32" spans="1:40" ht="18" customHeight="1" x14ac:dyDescent="0.15">
      <c r="A32" s="267" t="s">
        <v>135</v>
      </c>
      <c r="B32" s="267"/>
      <c r="C32" s="267"/>
      <c r="D32" s="267"/>
      <c r="E32" s="269"/>
      <c r="F32" s="270">
        <v>12</v>
      </c>
      <c r="G32" s="270">
        <v>20</v>
      </c>
      <c r="H32" s="270">
        <v>12</v>
      </c>
      <c r="I32" s="270">
        <v>20</v>
      </c>
      <c r="J32" s="270">
        <v>12</v>
      </c>
      <c r="K32" s="270">
        <v>20</v>
      </c>
      <c r="L32" s="270">
        <v>12</v>
      </c>
      <c r="M32" s="270">
        <v>20</v>
      </c>
      <c r="N32" s="270">
        <v>12</v>
      </c>
      <c r="O32" s="270">
        <v>20</v>
      </c>
      <c r="P32" s="270">
        <v>12</v>
      </c>
      <c r="Q32" s="270">
        <v>20</v>
      </c>
      <c r="R32" s="270">
        <v>12</v>
      </c>
      <c r="S32" s="270">
        <v>20</v>
      </c>
      <c r="T32" s="270">
        <v>12</v>
      </c>
      <c r="U32" s="270">
        <v>20</v>
      </c>
      <c r="V32" s="270">
        <v>12</v>
      </c>
      <c r="W32" s="270">
        <v>20</v>
      </c>
      <c r="X32" s="270">
        <v>12</v>
      </c>
      <c r="Y32" s="270">
        <v>20</v>
      </c>
      <c r="Z32" s="270">
        <v>12</v>
      </c>
      <c r="AA32" s="270">
        <v>20</v>
      </c>
      <c r="AB32" s="270">
        <v>12</v>
      </c>
      <c r="AC32" s="270">
        <v>20</v>
      </c>
      <c r="AD32" s="270">
        <v>12</v>
      </c>
      <c r="AE32" s="270">
        <v>20</v>
      </c>
      <c r="AF32" s="270">
        <v>12</v>
      </c>
      <c r="AG32" s="270">
        <v>20</v>
      </c>
      <c r="AH32" s="355">
        <v>12</v>
      </c>
      <c r="AI32" s="355">
        <v>20</v>
      </c>
      <c r="AJ32" s="355">
        <v>10</v>
      </c>
      <c r="AK32" s="268"/>
      <c r="AL32" s="262"/>
      <c r="AM32" s="240"/>
      <c r="AN32" s="240"/>
    </row>
    <row r="33" spans="1:40" ht="15" customHeight="1" x14ac:dyDescent="0.15">
      <c r="A33" s="239"/>
      <c r="B33" s="239"/>
      <c r="C33" s="239"/>
      <c r="D33" s="239"/>
      <c r="E33" s="239"/>
      <c r="F33" s="271"/>
      <c r="G33" s="271"/>
      <c r="H33" s="271"/>
      <c r="I33" s="271"/>
      <c r="J33" s="271"/>
      <c r="K33" s="271"/>
      <c r="L33" s="271"/>
      <c r="M33" s="271"/>
      <c r="N33" s="271"/>
      <c r="O33" s="271"/>
      <c r="P33" s="271"/>
      <c r="Q33" s="271"/>
      <c r="R33" s="271"/>
      <c r="S33" s="271"/>
      <c r="T33" s="271"/>
      <c r="U33" s="271"/>
      <c r="V33" s="271"/>
      <c r="W33" s="271"/>
      <c r="X33" s="271"/>
      <c r="Y33" s="271"/>
      <c r="Z33" s="271"/>
      <c r="AA33" s="271"/>
      <c r="AB33" s="271"/>
      <c r="AC33" s="271"/>
      <c r="AD33" s="271"/>
      <c r="AE33" s="271"/>
      <c r="AF33" s="271"/>
      <c r="AG33" s="271"/>
      <c r="AH33" s="271"/>
      <c r="AI33" s="271"/>
      <c r="AJ33" s="271"/>
      <c r="AK33" s="239"/>
      <c r="AL33" s="239"/>
      <c r="AM33" s="224"/>
    </row>
    <row r="34" spans="1:40" ht="5.0999999999999996" customHeight="1" x14ac:dyDescent="0.15">
      <c r="A34" s="272"/>
      <c r="B34" s="272"/>
      <c r="C34" s="272"/>
      <c r="D34" s="273"/>
      <c r="E34" s="273"/>
      <c r="F34" s="273"/>
      <c r="G34" s="273"/>
      <c r="H34" s="273"/>
      <c r="I34" s="271"/>
      <c r="J34" s="271"/>
      <c r="K34" s="271"/>
      <c r="L34" s="271"/>
      <c r="M34" s="271"/>
      <c r="N34" s="271"/>
      <c r="O34" s="271"/>
      <c r="P34" s="271"/>
      <c r="Q34" s="271"/>
      <c r="R34" s="271"/>
      <c r="S34" s="271"/>
      <c r="T34" s="271"/>
      <c r="U34" s="271"/>
      <c r="V34" s="271"/>
      <c r="W34" s="271"/>
      <c r="X34" s="271"/>
      <c r="Y34" s="271"/>
      <c r="Z34" s="271"/>
      <c r="AA34" s="271"/>
      <c r="AB34" s="271"/>
      <c r="AC34" s="271"/>
      <c r="AD34" s="271"/>
      <c r="AE34" s="271"/>
      <c r="AF34" s="271"/>
      <c r="AG34" s="271"/>
      <c r="AH34" s="271"/>
      <c r="AI34" s="271"/>
      <c r="AJ34" s="274"/>
      <c r="AK34" s="271"/>
      <c r="AL34" s="239"/>
      <c r="AM34" s="239"/>
      <c r="AN34" s="224"/>
    </row>
    <row r="35" spans="1:40" ht="5.0999999999999996" customHeight="1" x14ac:dyDescent="0.15">
      <c r="A35" s="272"/>
      <c r="B35" s="272"/>
      <c r="C35" s="272"/>
      <c r="D35" s="273"/>
      <c r="E35" s="273"/>
      <c r="F35" s="273"/>
      <c r="G35" s="273"/>
      <c r="H35" s="273"/>
      <c r="I35" s="271"/>
      <c r="J35" s="271"/>
      <c r="K35" s="271"/>
      <c r="L35" s="271"/>
      <c r="M35" s="271"/>
      <c r="N35" s="271"/>
      <c r="O35" s="271"/>
      <c r="P35" s="271"/>
      <c r="Q35" s="271"/>
      <c r="R35" s="271"/>
      <c r="S35" s="271"/>
      <c r="T35" s="271"/>
      <c r="U35" s="271"/>
      <c r="V35" s="271"/>
      <c r="W35" s="271"/>
      <c r="X35" s="271"/>
      <c r="Y35" s="271"/>
      <c r="Z35" s="271"/>
      <c r="AA35" s="271"/>
      <c r="AB35" s="271"/>
      <c r="AC35" s="271"/>
      <c r="AD35" s="271"/>
      <c r="AE35" s="271"/>
      <c r="AF35" s="271"/>
      <c r="AG35" s="271"/>
      <c r="AH35" s="271"/>
      <c r="AI35" s="271"/>
      <c r="AJ35" s="274"/>
      <c r="AK35" s="271"/>
      <c r="AL35" s="239"/>
      <c r="AM35" s="239"/>
      <c r="AN35" s="224"/>
    </row>
    <row r="36" spans="1:40" ht="5.0999999999999996" customHeight="1" x14ac:dyDescent="0.15">
      <c r="A36" s="272"/>
      <c r="B36" s="272"/>
      <c r="C36" s="272"/>
      <c r="D36" s="273"/>
      <c r="E36" s="273"/>
      <c r="F36" s="273"/>
      <c r="G36" s="273"/>
      <c r="H36" s="273"/>
      <c r="I36" s="271"/>
      <c r="J36" s="271"/>
      <c r="K36" s="271"/>
      <c r="L36" s="271"/>
      <c r="M36" s="271"/>
      <c r="N36" s="271"/>
      <c r="O36" s="271"/>
      <c r="P36" s="271"/>
      <c r="Q36" s="271"/>
      <c r="R36" s="271"/>
      <c r="S36" s="271"/>
      <c r="T36" s="271"/>
      <c r="U36" s="271"/>
      <c r="V36" s="271"/>
      <c r="W36" s="271"/>
      <c r="X36" s="271"/>
      <c r="Y36" s="271"/>
      <c r="Z36" s="271"/>
      <c r="AA36" s="271"/>
      <c r="AB36" s="271"/>
      <c r="AC36" s="271"/>
      <c r="AD36" s="271"/>
      <c r="AE36" s="271"/>
      <c r="AF36" s="271"/>
      <c r="AG36" s="271"/>
      <c r="AH36" s="271"/>
      <c r="AI36" s="271"/>
      <c r="AJ36" s="274"/>
      <c r="AK36" s="271"/>
      <c r="AL36" s="239"/>
      <c r="AM36" s="239"/>
      <c r="AN36" s="224"/>
    </row>
    <row r="37" spans="1:40" ht="18" customHeight="1" x14ac:dyDescent="0.15">
      <c r="A37" s="223" t="s">
        <v>136</v>
      </c>
      <c r="B37" s="271"/>
      <c r="D37" s="271"/>
      <c r="E37" s="271"/>
      <c r="F37" s="271"/>
      <c r="G37" s="271"/>
      <c r="H37" s="271"/>
      <c r="I37" s="271"/>
      <c r="J37" s="271"/>
      <c r="K37" s="271"/>
    </row>
    <row r="38" spans="1:40" ht="18" customHeight="1" x14ac:dyDescent="0.15">
      <c r="A38" s="275" t="s">
        <v>137</v>
      </c>
      <c r="B38" s="275"/>
      <c r="M38" s="223" t="s">
        <v>138</v>
      </c>
      <c r="N38" s="271"/>
      <c r="P38" s="271"/>
      <c r="Q38" s="271"/>
      <c r="R38" s="271"/>
      <c r="S38" s="271"/>
      <c r="T38" s="271"/>
      <c r="U38" s="276" t="str">
        <f>IF(COUNTIF(M40:M43,"○")&gt;1,"いずれか１つを選択してください。","")</f>
        <v/>
      </c>
      <c r="V38" s="271"/>
      <c r="W38" s="271"/>
      <c r="X38" s="271"/>
      <c r="Y38" s="271"/>
      <c r="Z38" s="271"/>
      <c r="AA38" s="271"/>
      <c r="AB38" s="271"/>
      <c r="AC38" s="271"/>
      <c r="AD38" s="271"/>
      <c r="AE38" s="271"/>
      <c r="AF38" s="271"/>
      <c r="AG38" s="271"/>
      <c r="AH38" s="271"/>
      <c r="AI38" s="271"/>
      <c r="AJ38" s="271"/>
      <c r="AK38" s="274"/>
      <c r="AL38" s="271"/>
      <c r="AM38" s="239"/>
      <c r="AN38" s="239"/>
    </row>
    <row r="39" spans="1:40" ht="18.75" customHeight="1" x14ac:dyDescent="0.15">
      <c r="A39" s="277"/>
      <c r="B39" s="277"/>
      <c r="C39" s="277"/>
      <c r="D39" s="278">
        <f>IF(S2=1,10,IF(S2=2,11,IF(S2=3,12,S2-3)))</f>
        <v>1</v>
      </c>
      <c r="E39" s="278">
        <f>IF(S2=1,11,IF(S2=2,12,S2-2))</f>
        <v>2</v>
      </c>
      <c r="F39" s="279">
        <f>IF(S2=1,12,S2-1)</f>
        <v>3</v>
      </c>
      <c r="G39" s="279"/>
      <c r="H39" s="279"/>
      <c r="I39" s="243" t="s">
        <v>139</v>
      </c>
      <c r="J39" s="243"/>
      <c r="K39" s="243"/>
      <c r="M39" s="244" t="s">
        <v>140</v>
      </c>
      <c r="N39" s="267"/>
      <c r="O39" s="267"/>
      <c r="P39" s="267"/>
      <c r="Q39" s="267"/>
      <c r="R39" s="267"/>
      <c r="S39" s="267"/>
      <c r="T39" s="267"/>
      <c r="U39" s="267"/>
      <c r="V39" s="267"/>
      <c r="W39" s="267"/>
      <c r="X39" s="267"/>
      <c r="Y39" s="267"/>
      <c r="Z39" s="267"/>
      <c r="AA39" s="267"/>
      <c r="AB39" s="267"/>
      <c r="AC39" s="267"/>
      <c r="AD39" s="267"/>
      <c r="AE39" s="267"/>
      <c r="AF39" s="267"/>
      <c r="AG39" s="267"/>
      <c r="AH39" s="280" t="s">
        <v>141</v>
      </c>
      <c r="AI39" s="281"/>
      <c r="AJ39" s="281"/>
      <c r="AK39" s="281"/>
      <c r="AL39" s="282"/>
      <c r="AM39" s="247" t="s">
        <v>142</v>
      </c>
      <c r="AN39" s="247"/>
    </row>
    <row r="40" spans="1:40" ht="18" customHeight="1" x14ac:dyDescent="0.15">
      <c r="A40" s="247" t="s">
        <v>198</v>
      </c>
      <c r="B40" s="247"/>
      <c r="C40" s="247"/>
      <c r="D40" s="283">
        <v>80</v>
      </c>
      <c r="E40" s="283">
        <v>80</v>
      </c>
      <c r="F40" s="284">
        <v>81</v>
      </c>
      <c r="G40" s="284"/>
      <c r="H40" s="284"/>
      <c r="I40" s="243">
        <f>SUM(D40:F40)</f>
        <v>241</v>
      </c>
      <c r="J40" s="243"/>
      <c r="K40" s="243"/>
      <c r="M40" s="285" t="s">
        <v>144</v>
      </c>
      <c r="N40" s="242" t="s">
        <v>145</v>
      </c>
      <c r="O40" s="286"/>
      <c r="P40" s="287"/>
      <c r="Q40" s="288" t="s">
        <v>146</v>
      </c>
      <c r="R40" s="289"/>
      <c r="S40" s="289"/>
      <c r="T40" s="289"/>
      <c r="U40" s="289"/>
      <c r="V40" s="289"/>
      <c r="W40" s="289"/>
      <c r="X40" s="289"/>
      <c r="Y40" s="289"/>
      <c r="Z40" s="289"/>
      <c r="AA40" s="289"/>
      <c r="AB40" s="289"/>
      <c r="AC40" s="289"/>
      <c r="AD40" s="289"/>
      <c r="AE40" s="289"/>
      <c r="AF40" s="289"/>
      <c r="AG40" s="290"/>
      <c r="AH40" s="291">
        <f>SUM(F32:AJ32)</f>
        <v>490</v>
      </c>
      <c r="AI40" s="246"/>
      <c r="AJ40" s="292" t="s">
        <v>147</v>
      </c>
      <c r="AK40" s="291">
        <f>ROUNDUP(AH40/450,0)</f>
        <v>2</v>
      </c>
      <c r="AL40" s="246"/>
      <c r="AM40" s="243">
        <f>MIN(AH40:AK42)</f>
        <v>1</v>
      </c>
      <c r="AN40" s="243"/>
    </row>
    <row r="41" spans="1:40" ht="18" customHeight="1" x14ac:dyDescent="0.15">
      <c r="A41" s="294"/>
      <c r="B41" s="294"/>
      <c r="C41" s="294"/>
      <c r="D41" s="239"/>
      <c r="E41" s="239"/>
      <c r="F41" s="239"/>
      <c r="G41" s="239"/>
      <c r="H41" s="239"/>
      <c r="I41" s="239" t="s">
        <v>206</v>
      </c>
      <c r="J41" s="239"/>
      <c r="K41" s="239"/>
      <c r="M41" s="293"/>
      <c r="N41" s="250"/>
      <c r="O41" s="294"/>
      <c r="P41" s="295"/>
      <c r="Q41" s="296" t="s">
        <v>149</v>
      </c>
      <c r="R41" s="297"/>
      <c r="S41" s="297"/>
      <c r="T41" s="297"/>
      <c r="U41" s="297"/>
      <c r="V41" s="297"/>
      <c r="W41" s="297"/>
      <c r="X41" s="297"/>
      <c r="Y41" s="297"/>
      <c r="Z41" s="297"/>
      <c r="AA41" s="297"/>
      <c r="AB41" s="297"/>
      <c r="AC41" s="297"/>
      <c r="AD41" s="297"/>
      <c r="AE41" s="297"/>
      <c r="AF41" s="297"/>
      <c r="AG41" s="298"/>
      <c r="AH41" s="244">
        <f>COUNTA(B12:B30)</f>
        <v>9</v>
      </c>
      <c r="AI41" s="267"/>
      <c r="AJ41" s="299" t="s">
        <v>150</v>
      </c>
      <c r="AK41" s="291">
        <f>ROUNDUP(AH41/10,0)</f>
        <v>1</v>
      </c>
      <c r="AL41" s="246"/>
      <c r="AM41" s="243"/>
      <c r="AN41" s="243"/>
    </row>
    <row r="42" spans="1:40" ht="18" customHeight="1" x14ac:dyDescent="0.15">
      <c r="A42" s="342"/>
      <c r="B42" s="342"/>
      <c r="C42" s="342"/>
      <c r="D42" s="239"/>
      <c r="E42" s="239"/>
      <c r="F42" s="342"/>
      <c r="G42" s="342"/>
      <c r="H42" s="342"/>
      <c r="I42" s="243">
        <f>I40/3</f>
        <v>80.333333333333329</v>
      </c>
      <c r="J42" s="243"/>
      <c r="K42" s="243"/>
      <c r="M42" s="301"/>
      <c r="N42" s="254"/>
      <c r="O42" s="302"/>
      <c r="P42" s="303"/>
      <c r="Q42" s="296" t="s">
        <v>151</v>
      </c>
      <c r="R42" s="297"/>
      <c r="S42" s="297"/>
      <c r="T42" s="297"/>
      <c r="U42" s="297"/>
      <c r="V42" s="297"/>
      <c r="W42" s="297"/>
      <c r="X42" s="297"/>
      <c r="Y42" s="297"/>
      <c r="Z42" s="297"/>
      <c r="AA42" s="297"/>
      <c r="AB42" s="297"/>
      <c r="AC42" s="297"/>
      <c r="AD42" s="297"/>
      <c r="AE42" s="297"/>
      <c r="AF42" s="297"/>
      <c r="AG42" s="298"/>
      <c r="AH42" s="291">
        <f>ROUNDDOWN(I42,1)</f>
        <v>80.3</v>
      </c>
      <c r="AI42" s="246"/>
      <c r="AJ42" s="304" t="s">
        <v>150</v>
      </c>
      <c r="AK42" s="291">
        <f>ROUNDUP(AH42/40,0)</f>
        <v>3</v>
      </c>
      <c r="AL42" s="246"/>
      <c r="AM42" s="243"/>
      <c r="AN42" s="243"/>
    </row>
    <row r="43" spans="1:40" ht="18" customHeight="1" x14ac:dyDescent="0.15">
      <c r="B43" s="224"/>
      <c r="I43" s="342"/>
      <c r="J43" s="342"/>
      <c r="K43" s="342"/>
      <c r="M43" s="283"/>
      <c r="N43" s="296" t="s">
        <v>154</v>
      </c>
      <c r="O43" s="297"/>
      <c r="P43" s="297"/>
      <c r="Q43" s="297"/>
      <c r="R43" s="297"/>
      <c r="S43" s="297"/>
      <c r="T43" s="297"/>
      <c r="U43" s="297"/>
      <c r="V43" s="297"/>
      <c r="W43" s="297"/>
      <c r="X43" s="297"/>
      <c r="Y43" s="297"/>
      <c r="Z43" s="297"/>
      <c r="AA43" s="297"/>
      <c r="AB43" s="297"/>
      <c r="AC43" s="297"/>
      <c r="AD43" s="297"/>
      <c r="AE43" s="297"/>
      <c r="AF43" s="297"/>
      <c r="AG43" s="298"/>
      <c r="AH43" s="305"/>
      <c r="AI43" s="305"/>
      <c r="AJ43" s="305"/>
      <c r="AK43" s="305"/>
      <c r="AL43" s="305"/>
      <c r="AM43" s="244">
        <f t="array" ref="AM43">ROUNDUP(_xlfn.IFS(AM40&lt;2,1,AND(AM40&lt;=2,AM40&lt;6),AM40-1,AM40&gt;=6,AM40/2*3),1)</f>
        <v>1</v>
      </c>
      <c r="AN43" s="269"/>
    </row>
    <row r="44" spans="1:40" ht="5.0999999999999996" customHeight="1" x14ac:dyDescent="0.15">
      <c r="A44" s="272"/>
      <c r="B44" s="272"/>
      <c r="C44" s="272"/>
      <c r="D44" s="272"/>
      <c r="E44" s="272"/>
      <c r="F44" s="272"/>
      <c r="G44" s="272"/>
      <c r="H44" s="272"/>
      <c r="I44" s="272"/>
      <c r="J44" s="271"/>
      <c r="K44" s="271"/>
      <c r="L44" s="271"/>
      <c r="M44" s="274"/>
      <c r="N44" s="271"/>
      <c r="W44" s="239"/>
      <c r="X44" s="271"/>
      <c r="Y44" s="271"/>
      <c r="Z44" s="271"/>
      <c r="AA44" s="271"/>
      <c r="AB44" s="271"/>
      <c r="AC44" s="271"/>
      <c r="AD44" s="271"/>
      <c r="AE44" s="271"/>
      <c r="AF44" s="271"/>
      <c r="AG44" s="271"/>
      <c r="AH44" s="271"/>
      <c r="AI44" s="271"/>
      <c r="AJ44" s="274"/>
      <c r="AK44" s="271"/>
      <c r="AL44" s="239"/>
      <c r="AM44" s="239"/>
      <c r="AN44" s="224"/>
    </row>
    <row r="45" spans="1:40" ht="21" customHeight="1" x14ac:dyDescent="0.15">
      <c r="A45" s="223" t="s">
        <v>159</v>
      </c>
      <c r="B45" s="228"/>
      <c r="C45" s="229"/>
      <c r="D45" s="229"/>
      <c r="E45" s="229"/>
      <c r="F45" s="229"/>
      <c r="G45" s="224"/>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9"/>
      <c r="AM45" s="229"/>
      <c r="AN45" s="224"/>
    </row>
    <row r="46" spans="1:40" ht="24.95" customHeight="1" x14ac:dyDescent="0.15">
      <c r="A46" s="224"/>
      <c r="B46" s="239"/>
      <c r="C46" s="314" t="str">
        <f>IF(VLOOKUP($AK$1,[1]選択肢!$A$1:$J$32,C51,FALSE)=0,"-",VLOOKUP($AK$1,[1]選択肢!$A$1:$J$32,C51,FALSE))</f>
        <v>管理者</v>
      </c>
      <c r="D46" s="315"/>
      <c r="E46" s="316" t="str">
        <f>IF(VLOOKUP($AK$1,[1]選択肢!$A$1:$J$32,E51,FALSE)=0,"-",VLOOKUP($AK$1,[1]選択肢!$A$1:$J$32,E51,FALSE))</f>
        <v>サービス提供責任者</v>
      </c>
      <c r="F46" s="316"/>
      <c r="G46" s="316"/>
      <c r="H46" s="316"/>
      <c r="I46" s="314" t="str">
        <f>IF(VLOOKUP($AK$1,[1]選択肢!$A$1:$J$32,I51,FALSE)=0,"-",VLOOKUP($AK$1,[1]選択肢!$A$1:$J$32,I51,FALSE))</f>
        <v>従業者</v>
      </c>
      <c r="J46" s="315"/>
      <c r="K46" s="315"/>
      <c r="L46" s="315"/>
      <c r="M46" s="315"/>
      <c r="N46" s="317"/>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224"/>
    </row>
    <row r="47" spans="1:40" ht="18" customHeight="1" x14ac:dyDescent="0.15">
      <c r="A47" s="224"/>
      <c r="B47" s="239"/>
      <c r="C47" s="319" t="s">
        <v>160</v>
      </c>
      <c r="D47" s="319" t="s">
        <v>161</v>
      </c>
      <c r="E47" s="320" t="s">
        <v>160</v>
      </c>
      <c r="F47" s="321" t="s">
        <v>161</v>
      </c>
      <c r="G47" s="321"/>
      <c r="H47" s="321"/>
      <c r="I47" s="322" t="s">
        <v>160</v>
      </c>
      <c r="J47" s="323"/>
      <c r="K47" s="324"/>
      <c r="L47" s="322" t="s">
        <v>161</v>
      </c>
      <c r="M47" s="323"/>
      <c r="N47" s="324"/>
      <c r="O47" s="325"/>
      <c r="P47" s="325"/>
      <c r="Q47" s="325"/>
      <c r="R47" s="325"/>
      <c r="S47" s="325"/>
      <c r="T47" s="325"/>
      <c r="U47" s="325"/>
      <c r="V47" s="325"/>
      <c r="W47" s="325"/>
      <c r="X47" s="325"/>
      <c r="Y47" s="325"/>
      <c r="Z47" s="325"/>
      <c r="AA47" s="325"/>
      <c r="AB47" s="325"/>
      <c r="AC47" s="325"/>
      <c r="AD47" s="325"/>
      <c r="AE47" s="325"/>
      <c r="AF47" s="325"/>
      <c r="AG47" s="325"/>
      <c r="AH47" s="325"/>
      <c r="AI47" s="325"/>
      <c r="AJ47" s="325"/>
      <c r="AK47" s="325"/>
      <c r="AL47" s="326"/>
      <c r="AM47" s="326"/>
      <c r="AN47" s="224"/>
    </row>
    <row r="48" spans="1:40" ht="18" customHeight="1" x14ac:dyDescent="0.15">
      <c r="A48" s="224"/>
      <c r="B48" s="300" t="s">
        <v>162</v>
      </c>
      <c r="C48" s="320">
        <f>COUNTIFS($B$11:$B$30,C$46,$C$11:$C$30,"A",$E$11:$E$30,"*")</f>
        <v>1</v>
      </c>
      <c r="D48" s="320">
        <f>COUNTIFS($B$11:$B$30,C$46,$C$11:$C$30,"B",$E$11:$E$30,"*")</f>
        <v>0</v>
      </c>
      <c r="E48" s="320">
        <f>COUNTIFS($B$11:$B$30,E$46,$C$11:$C$30,"A",$E$11:$E$30,"*")</f>
        <v>0</v>
      </c>
      <c r="F48" s="322">
        <f>COUNTIFS($B$11:$B$30,E$46,$C$11:$C$30,"B",$E$11:$E$30,"*")</f>
        <v>1</v>
      </c>
      <c r="G48" s="323"/>
      <c r="H48" s="324"/>
      <c r="I48" s="322">
        <f>COUNTIFS($B$11:$B$30,I$46,$C$11:$C$30,"A",$E$11:$E$30,"*")</f>
        <v>0</v>
      </c>
      <c r="J48" s="323"/>
      <c r="K48" s="324"/>
      <c r="L48" s="322">
        <f>COUNTIFS($B$11:$B$30,I$46,$C$11:$C$30,"B",$E$11:$E$30,"*")</f>
        <v>0</v>
      </c>
      <c r="M48" s="323"/>
      <c r="N48" s="324"/>
      <c r="O48" s="325"/>
      <c r="P48" s="325"/>
      <c r="Q48" s="325"/>
      <c r="R48" s="325"/>
      <c r="S48" s="325"/>
      <c r="T48" s="325"/>
      <c r="U48" s="325"/>
      <c r="V48" s="325"/>
      <c r="W48" s="325"/>
      <c r="X48" s="325"/>
      <c r="Y48" s="325"/>
      <c r="Z48" s="325"/>
      <c r="AA48" s="325"/>
      <c r="AB48" s="325"/>
      <c r="AC48" s="325"/>
      <c r="AD48" s="325"/>
      <c r="AE48" s="325"/>
      <c r="AF48" s="325"/>
      <c r="AG48" s="325"/>
      <c r="AH48" s="325"/>
      <c r="AI48" s="325"/>
      <c r="AJ48" s="325"/>
      <c r="AK48" s="325"/>
      <c r="AL48" s="326"/>
      <c r="AM48" s="326"/>
      <c r="AN48" s="224"/>
    </row>
    <row r="49" spans="1:40" ht="18" customHeight="1" x14ac:dyDescent="0.15">
      <c r="A49" s="224"/>
      <c r="B49" s="327" t="s">
        <v>163</v>
      </c>
      <c r="C49" s="328"/>
      <c r="D49" s="328"/>
      <c r="E49" s="320">
        <f>COUNTIFS($B$11:$B$30,E$46,$C$11:$C$30,"C",$E$11:$E$30,"*")</f>
        <v>1</v>
      </c>
      <c r="F49" s="322">
        <f>COUNTIFS($B$11:$B$30,E$46,$C$11:$C$30,"D",$E$11:$E$30,"*")</f>
        <v>0</v>
      </c>
      <c r="G49" s="323"/>
      <c r="H49" s="324"/>
      <c r="I49" s="322">
        <f>COUNTIFS($B$11:$B$30,I$46,$C$11:$C$30,"C",$E$11:$E$30,"*")</f>
        <v>2</v>
      </c>
      <c r="J49" s="323"/>
      <c r="K49" s="324"/>
      <c r="L49" s="322">
        <f>COUNTIFS($B$11:$B$30,I$46,$C$11:$C$30,"D",$E$11:$E$30,"*")</f>
        <v>5</v>
      </c>
      <c r="M49" s="323"/>
      <c r="N49" s="324"/>
      <c r="O49" s="325"/>
      <c r="P49" s="325"/>
      <c r="Q49" s="325"/>
      <c r="R49" s="325"/>
      <c r="S49" s="325"/>
      <c r="T49" s="325"/>
      <c r="U49" s="325"/>
      <c r="V49" s="325"/>
      <c r="W49" s="325"/>
      <c r="X49" s="325"/>
      <c r="Y49" s="325"/>
      <c r="Z49" s="325"/>
      <c r="AA49" s="325"/>
      <c r="AB49" s="325"/>
      <c r="AC49" s="325"/>
      <c r="AD49" s="325"/>
      <c r="AE49" s="325"/>
      <c r="AF49" s="325"/>
      <c r="AG49" s="325"/>
      <c r="AH49" s="325"/>
      <c r="AI49" s="325"/>
      <c r="AJ49" s="325"/>
      <c r="AK49" s="325"/>
      <c r="AL49" s="326"/>
      <c r="AM49" s="326"/>
      <c r="AN49" s="224"/>
    </row>
    <row r="50" spans="1:40" ht="18" customHeight="1" x14ac:dyDescent="0.15">
      <c r="A50" s="224"/>
      <c r="B50" s="327" t="s">
        <v>164</v>
      </c>
      <c r="C50" s="329"/>
      <c r="D50" s="330"/>
      <c r="E50" s="322">
        <f>IF($AK$3="４週",SUMIFS($AK$11:$AK$30,$B$11:$B$30,E46)/4/$AH$5,IF($AK$3="歴月",SUMIFS($AK$11:$AK$30,$B$11:$B$30,E46)/$AL$5,"記載する期間を選択してください"))</f>
        <v>0</v>
      </c>
      <c r="F50" s="323"/>
      <c r="G50" s="323"/>
      <c r="H50" s="324"/>
      <c r="I50" s="322">
        <f>IF($AK$3="４週",SUMIFS($AK$11:$AK$30,$B$11:$B$30,I46)/4/$AH$5,IF($AK$3="歴月",SUMIFS($AK$11:$AK$30,$B$11:$B$30,I46)/$AL$5,"記載する期間を選択してください"))</f>
        <v>0</v>
      </c>
      <c r="J50" s="323"/>
      <c r="K50" s="323"/>
      <c r="L50" s="323"/>
      <c r="M50" s="323"/>
      <c r="N50" s="324"/>
      <c r="O50" s="325"/>
      <c r="P50" s="325"/>
      <c r="Q50" s="325"/>
      <c r="R50" s="325"/>
      <c r="S50" s="325"/>
      <c r="T50" s="325"/>
      <c r="U50" s="325"/>
      <c r="V50" s="325"/>
      <c r="W50" s="325"/>
      <c r="X50" s="325"/>
      <c r="Y50" s="325"/>
      <c r="Z50" s="325"/>
      <c r="AA50" s="325"/>
      <c r="AB50" s="325"/>
      <c r="AC50" s="325"/>
      <c r="AD50" s="325"/>
      <c r="AE50" s="325"/>
      <c r="AF50" s="325"/>
      <c r="AG50" s="325"/>
      <c r="AH50" s="325"/>
      <c r="AI50" s="325"/>
      <c r="AJ50" s="325"/>
      <c r="AK50" s="325"/>
      <c r="AL50" s="325"/>
      <c r="AM50" s="325"/>
      <c r="AN50" s="224"/>
    </row>
    <row r="51" spans="1:40" ht="5.0999999999999996" customHeight="1" x14ac:dyDescent="0.15">
      <c r="A51" s="224"/>
      <c r="B51" s="228"/>
      <c r="C51" s="331">
        <v>2</v>
      </c>
      <c r="D51" s="331"/>
      <c r="E51" s="331">
        <v>3</v>
      </c>
      <c r="F51" s="331"/>
      <c r="G51" s="331"/>
      <c r="H51" s="331"/>
      <c r="I51" s="331">
        <v>4</v>
      </c>
      <c r="J51" s="331"/>
      <c r="K51" s="331"/>
      <c r="L51" s="331"/>
      <c r="M51" s="331"/>
      <c r="N51" s="331"/>
      <c r="O51" s="331">
        <v>5</v>
      </c>
      <c r="P51" s="331"/>
      <c r="Q51" s="331"/>
      <c r="R51" s="331"/>
      <c r="S51" s="331"/>
      <c r="T51" s="331"/>
      <c r="U51" s="331">
        <v>6</v>
      </c>
      <c r="V51" s="331"/>
      <c r="W51" s="331"/>
      <c r="X51" s="331"/>
      <c r="Y51" s="331"/>
      <c r="Z51" s="331"/>
      <c r="AA51" s="331">
        <v>7</v>
      </c>
      <c r="AB51" s="331"/>
      <c r="AC51" s="331"/>
      <c r="AD51" s="331"/>
      <c r="AE51" s="331"/>
      <c r="AF51" s="331"/>
      <c r="AG51" s="331">
        <v>8</v>
      </c>
      <c r="AH51" s="331"/>
      <c r="AI51" s="331"/>
      <c r="AJ51" s="331"/>
      <c r="AK51" s="331"/>
      <c r="AL51" s="331">
        <v>9</v>
      </c>
      <c r="AM51" s="332"/>
      <c r="AN51" s="224"/>
    </row>
    <row r="52" spans="1:40" ht="15" customHeight="1" x14ac:dyDescent="0.15">
      <c r="A52" s="271" t="s">
        <v>165</v>
      </c>
      <c r="B52" s="333"/>
      <c r="C52" s="334"/>
      <c r="D52" s="334"/>
      <c r="E52" s="334"/>
      <c r="F52" s="335"/>
      <c r="G52" s="334"/>
      <c r="H52" s="331"/>
      <c r="I52" s="331"/>
      <c r="J52" s="331"/>
      <c r="K52" s="331"/>
      <c r="L52" s="331"/>
      <c r="M52" s="331"/>
      <c r="N52" s="331"/>
      <c r="O52" s="331"/>
      <c r="P52" s="331"/>
      <c r="Q52" s="331"/>
      <c r="R52" s="331">
        <v>6</v>
      </c>
      <c r="S52" s="331"/>
      <c r="T52" s="331"/>
      <c r="U52" s="331"/>
      <c r="V52" s="331"/>
      <c r="W52" s="331"/>
      <c r="X52" s="331">
        <v>7</v>
      </c>
      <c r="Y52" s="331"/>
      <c r="Z52" s="331"/>
      <c r="AA52" s="331"/>
      <c r="AB52" s="331"/>
      <c r="AC52" s="331"/>
      <c r="AD52" s="331">
        <v>8</v>
      </c>
      <c r="AE52" s="331"/>
      <c r="AF52" s="331"/>
      <c r="AG52" s="336"/>
      <c r="AH52" s="336"/>
      <c r="AI52" s="336"/>
      <c r="AJ52" s="336">
        <v>9</v>
      </c>
      <c r="AK52" s="337"/>
      <c r="AL52" s="337"/>
      <c r="AM52" s="224"/>
    </row>
    <row r="53" spans="1:40" s="271" customFormat="1" ht="15" customHeight="1" x14ac:dyDescent="0.15">
      <c r="A53" s="271" t="s">
        <v>166</v>
      </c>
      <c r="B53" s="272"/>
      <c r="C53" s="272"/>
      <c r="D53" s="272"/>
      <c r="E53" s="272"/>
      <c r="F53" s="272"/>
      <c r="G53" s="272"/>
      <c r="H53" s="223"/>
      <c r="I53" s="223"/>
      <c r="J53" s="223"/>
      <c r="K53" s="223"/>
      <c r="L53" s="223"/>
      <c r="M53" s="223"/>
    </row>
    <row r="54" spans="1:40" s="271" customFormat="1" ht="15" customHeight="1" x14ac:dyDescent="0.15">
      <c r="A54" s="271" t="s">
        <v>167</v>
      </c>
      <c r="B54" s="272"/>
      <c r="C54" s="272"/>
      <c r="D54" s="272"/>
      <c r="E54" s="272"/>
      <c r="F54" s="272"/>
      <c r="G54" s="272"/>
      <c r="H54" s="223"/>
      <c r="I54" s="223"/>
      <c r="J54" s="223"/>
      <c r="K54" s="223"/>
      <c r="L54" s="223"/>
      <c r="M54" s="223"/>
    </row>
    <row r="55" spans="1:40" s="271" customFormat="1" ht="15" customHeight="1" x14ac:dyDescent="0.15">
      <c r="A55" s="271" t="s">
        <v>168</v>
      </c>
      <c r="B55" s="272"/>
      <c r="C55" s="272"/>
      <c r="D55" s="272"/>
      <c r="E55" s="272"/>
      <c r="F55" s="272"/>
      <c r="G55" s="272"/>
      <c r="H55" s="223"/>
      <c r="I55" s="223"/>
      <c r="J55" s="223"/>
      <c r="K55" s="223"/>
      <c r="L55" s="223"/>
      <c r="M55" s="223"/>
    </row>
    <row r="56" spans="1:40" s="271" customFormat="1" ht="15" customHeight="1" x14ac:dyDescent="0.15">
      <c r="A56" s="271" t="s">
        <v>169</v>
      </c>
      <c r="B56" s="272"/>
      <c r="C56" s="272"/>
      <c r="D56" s="272"/>
      <c r="E56" s="272"/>
      <c r="F56" s="272"/>
      <c r="G56" s="272"/>
      <c r="H56" s="223"/>
      <c r="I56" s="223"/>
      <c r="J56" s="223"/>
      <c r="K56" s="223"/>
      <c r="L56" s="223"/>
      <c r="M56" s="223"/>
    </row>
    <row r="57" spans="1:40" ht="15" customHeight="1" x14ac:dyDescent="0.15">
      <c r="A57" s="271" t="s">
        <v>170</v>
      </c>
      <c r="B57" s="338"/>
      <c r="C57" s="271"/>
      <c r="D57" s="271"/>
      <c r="E57" s="271"/>
      <c r="F57" s="271"/>
      <c r="G57" s="271"/>
    </row>
    <row r="58" spans="1:40" ht="15" customHeight="1" x14ac:dyDescent="0.15">
      <c r="A58" s="271" t="s">
        <v>171</v>
      </c>
      <c r="B58" s="338"/>
      <c r="C58" s="271"/>
      <c r="D58" s="271"/>
      <c r="E58" s="271"/>
      <c r="F58" s="271"/>
      <c r="G58" s="271"/>
    </row>
    <row r="59" spans="1:40" ht="15" customHeight="1" x14ac:dyDescent="0.15">
      <c r="A59" s="271"/>
      <c r="B59" s="300" t="s">
        <v>172</v>
      </c>
      <c r="C59" s="243" t="s">
        <v>173</v>
      </c>
      <c r="D59" s="243"/>
      <c r="E59" s="243"/>
      <c r="F59" s="271"/>
      <c r="G59" s="271"/>
    </row>
    <row r="60" spans="1:40" ht="15" customHeight="1" x14ac:dyDescent="0.15">
      <c r="A60" s="271"/>
      <c r="B60" s="339" t="s">
        <v>122</v>
      </c>
      <c r="C60" s="340" t="s">
        <v>174</v>
      </c>
      <c r="D60" s="340"/>
      <c r="E60" s="340"/>
      <c r="F60" s="271"/>
      <c r="G60" s="271"/>
    </row>
    <row r="61" spans="1:40" ht="15" customHeight="1" x14ac:dyDescent="0.15">
      <c r="A61" s="271"/>
      <c r="B61" s="339" t="s">
        <v>124</v>
      </c>
      <c r="C61" s="340" t="s">
        <v>175</v>
      </c>
      <c r="D61" s="340"/>
      <c r="E61" s="340"/>
      <c r="F61" s="271"/>
      <c r="G61" s="271"/>
    </row>
    <row r="62" spans="1:40" ht="15" customHeight="1" x14ac:dyDescent="0.15">
      <c r="A62" s="271"/>
      <c r="B62" s="339" t="s">
        <v>125</v>
      </c>
      <c r="C62" s="340" t="s">
        <v>176</v>
      </c>
      <c r="D62" s="340"/>
      <c r="E62" s="340"/>
      <c r="F62" s="271"/>
      <c r="G62" s="271"/>
    </row>
    <row r="63" spans="1:40" ht="15" customHeight="1" x14ac:dyDescent="0.15">
      <c r="A63" s="271"/>
      <c r="B63" s="339" t="s">
        <v>127</v>
      </c>
      <c r="C63" s="340" t="s">
        <v>177</v>
      </c>
      <c r="D63" s="340"/>
      <c r="E63" s="340"/>
      <c r="F63" s="271"/>
      <c r="G63" s="271"/>
    </row>
    <row r="64" spans="1:40" ht="15" customHeight="1" x14ac:dyDescent="0.15">
      <c r="A64" s="271"/>
      <c r="B64" s="271" t="s">
        <v>178</v>
      </c>
      <c r="C64" s="271"/>
      <c r="D64" s="271"/>
      <c r="E64" s="271"/>
      <c r="F64" s="271"/>
      <c r="G64" s="271"/>
    </row>
    <row r="65" spans="1:7" ht="15" customHeight="1" x14ac:dyDescent="0.15">
      <c r="A65" s="271"/>
      <c r="B65" s="271" t="s">
        <v>179</v>
      </c>
      <c r="C65" s="271"/>
      <c r="D65" s="271"/>
      <c r="E65" s="271"/>
      <c r="F65" s="271"/>
      <c r="G65" s="271"/>
    </row>
    <row r="66" spans="1:7" ht="15" customHeight="1" x14ac:dyDescent="0.15">
      <c r="A66" s="271"/>
      <c r="B66" s="271" t="s">
        <v>180</v>
      </c>
      <c r="C66" s="271"/>
      <c r="D66" s="271"/>
      <c r="E66" s="271"/>
      <c r="F66" s="271"/>
      <c r="G66" s="271"/>
    </row>
    <row r="67" spans="1:7" ht="15" customHeight="1" x14ac:dyDescent="0.15">
      <c r="A67" s="271" t="s">
        <v>181</v>
      </c>
      <c r="B67" s="338"/>
      <c r="C67" s="271"/>
      <c r="D67" s="271"/>
      <c r="E67" s="271"/>
      <c r="F67" s="271"/>
      <c r="G67" s="271"/>
    </row>
    <row r="68" spans="1:7" ht="15" customHeight="1" x14ac:dyDescent="0.15">
      <c r="A68" s="271" t="s">
        <v>182</v>
      </c>
      <c r="B68" s="338"/>
      <c r="C68" s="271"/>
      <c r="D68" s="271"/>
      <c r="E68" s="271"/>
      <c r="F68" s="271"/>
      <c r="G68" s="271"/>
    </row>
    <row r="69" spans="1:7" ht="15" customHeight="1" x14ac:dyDescent="0.15">
      <c r="A69" s="271" t="s">
        <v>183</v>
      </c>
      <c r="B69" s="338"/>
      <c r="C69" s="271"/>
      <c r="D69" s="271"/>
      <c r="E69" s="271"/>
      <c r="F69" s="271"/>
      <c r="G69" s="271"/>
    </row>
    <row r="70" spans="1:7" ht="15" customHeight="1" x14ac:dyDescent="0.15">
      <c r="A70" s="271" t="s">
        <v>184</v>
      </c>
      <c r="B70" s="338"/>
      <c r="C70" s="271"/>
      <c r="D70" s="271"/>
      <c r="E70" s="271"/>
      <c r="F70" s="271"/>
      <c r="G70" s="271"/>
    </row>
    <row r="71" spans="1:7" ht="15" customHeight="1" x14ac:dyDescent="0.15">
      <c r="A71" s="271" t="s">
        <v>185</v>
      </c>
      <c r="B71" s="338"/>
      <c r="C71" s="271"/>
      <c r="D71" s="271"/>
      <c r="E71" s="271"/>
      <c r="F71" s="271"/>
      <c r="G71" s="271"/>
    </row>
    <row r="72" spans="1:7" ht="15" customHeight="1" x14ac:dyDescent="0.15">
      <c r="A72" s="271" t="s">
        <v>186</v>
      </c>
      <c r="B72" s="338"/>
      <c r="C72" s="271"/>
      <c r="D72" s="271"/>
      <c r="E72" s="271"/>
      <c r="F72" s="271"/>
      <c r="G72" s="271"/>
    </row>
    <row r="73" spans="1:7" ht="15" customHeight="1" x14ac:dyDescent="0.15">
      <c r="A73" s="271"/>
      <c r="B73" s="271" t="s">
        <v>187</v>
      </c>
      <c r="C73" s="271"/>
      <c r="D73" s="271"/>
      <c r="E73" s="271"/>
      <c r="F73" s="271"/>
      <c r="G73" s="271"/>
    </row>
    <row r="74" spans="1:7" ht="15" customHeight="1" x14ac:dyDescent="0.15">
      <c r="A74" s="271"/>
      <c r="B74" s="271" t="s">
        <v>188</v>
      </c>
      <c r="C74" s="271"/>
      <c r="D74" s="271"/>
      <c r="E74" s="271"/>
      <c r="F74" s="271"/>
      <c r="G74" s="271"/>
    </row>
    <row r="75" spans="1:7" ht="15" customHeight="1" x14ac:dyDescent="0.15">
      <c r="A75" s="271" t="s">
        <v>189</v>
      </c>
      <c r="B75" s="338"/>
      <c r="C75" s="271"/>
      <c r="D75" s="271"/>
      <c r="E75" s="271"/>
      <c r="F75" s="271"/>
      <c r="G75" s="271"/>
    </row>
    <row r="76" spans="1:7" ht="15" customHeight="1" x14ac:dyDescent="0.15">
      <c r="A76" s="271" t="s">
        <v>190</v>
      </c>
      <c r="B76" s="338"/>
      <c r="C76" s="271"/>
      <c r="D76" s="271"/>
      <c r="E76" s="271"/>
      <c r="F76" s="271"/>
      <c r="G76" s="271"/>
    </row>
    <row r="77" spans="1:7" ht="15" customHeight="1" x14ac:dyDescent="0.15">
      <c r="A77" s="271" t="s">
        <v>191</v>
      </c>
      <c r="B77" s="338"/>
      <c r="C77" s="271"/>
      <c r="D77" s="271"/>
      <c r="E77" s="271"/>
      <c r="F77" s="271"/>
      <c r="G77" s="271"/>
    </row>
    <row r="78" spans="1:7" ht="15" customHeight="1" x14ac:dyDescent="0.15">
      <c r="A78" s="271" t="s">
        <v>192</v>
      </c>
      <c r="B78" s="338"/>
      <c r="C78" s="271"/>
      <c r="D78" s="271"/>
      <c r="E78" s="271"/>
      <c r="F78" s="271"/>
      <c r="G78" s="271"/>
    </row>
    <row r="79" spans="1:7" ht="15" customHeight="1" x14ac:dyDescent="0.15">
      <c r="A79" s="271" t="s">
        <v>193</v>
      </c>
      <c r="B79" s="338"/>
      <c r="C79" s="271"/>
      <c r="D79" s="271"/>
      <c r="E79" s="271"/>
      <c r="F79" s="271"/>
      <c r="G79" s="271"/>
    </row>
    <row r="80" spans="1:7" ht="15" customHeight="1" x14ac:dyDescent="0.15">
      <c r="A80" s="271" t="s">
        <v>194</v>
      </c>
      <c r="B80" s="338"/>
      <c r="C80" s="271"/>
      <c r="D80" s="271"/>
      <c r="E80" s="271"/>
      <c r="F80" s="271"/>
      <c r="G80" s="271"/>
    </row>
    <row r="81" spans="1:7" ht="15" customHeight="1" x14ac:dyDescent="0.15">
      <c r="A81" s="271" t="s">
        <v>195</v>
      </c>
      <c r="B81" s="338"/>
      <c r="C81" s="271"/>
      <c r="D81" s="271"/>
      <c r="E81" s="271"/>
      <c r="F81" s="271"/>
      <c r="G81" s="271"/>
    </row>
    <row r="82" spans="1:7" ht="15" customHeight="1" x14ac:dyDescent="0.15">
      <c r="A82" s="271" t="s">
        <v>196</v>
      </c>
      <c r="B82" s="338"/>
      <c r="C82" s="271"/>
      <c r="D82" s="271"/>
      <c r="E82" s="271"/>
      <c r="F82" s="271"/>
      <c r="G82" s="271"/>
    </row>
  </sheetData>
  <mergeCells count="130">
    <mergeCell ref="C62:E62"/>
    <mergeCell ref="C63:E63"/>
    <mergeCell ref="AA50:AF50"/>
    <mergeCell ref="AG50:AK50"/>
    <mergeCell ref="AL50:AM50"/>
    <mergeCell ref="C59:E59"/>
    <mergeCell ref="C60:E60"/>
    <mergeCell ref="C61:E61"/>
    <mergeCell ref="X49:Z49"/>
    <mergeCell ref="AA49:AC49"/>
    <mergeCell ref="AD49:AF49"/>
    <mergeCell ref="AG49:AI49"/>
    <mergeCell ref="AJ49:AK49"/>
    <mergeCell ref="C50:D50"/>
    <mergeCell ref="E50:H50"/>
    <mergeCell ref="I50:N50"/>
    <mergeCell ref="O50:T50"/>
    <mergeCell ref="U50:Z50"/>
    <mergeCell ref="AA48:AC48"/>
    <mergeCell ref="AD48:AF48"/>
    <mergeCell ref="AG48:AI48"/>
    <mergeCell ref="AJ48:AK48"/>
    <mergeCell ref="F49:H49"/>
    <mergeCell ref="I49:K49"/>
    <mergeCell ref="L49:N49"/>
    <mergeCell ref="O49:Q49"/>
    <mergeCell ref="R49:T49"/>
    <mergeCell ref="U49:W49"/>
    <mergeCell ref="AD47:AF47"/>
    <mergeCell ref="AG47:AI47"/>
    <mergeCell ref="AJ47:AK47"/>
    <mergeCell ref="F48:H48"/>
    <mergeCell ref="I48:K48"/>
    <mergeCell ref="L48:N48"/>
    <mergeCell ref="O48:Q48"/>
    <mergeCell ref="R48:T48"/>
    <mergeCell ref="U48:W48"/>
    <mergeCell ref="X48:Z48"/>
    <mergeCell ref="AG46:AK46"/>
    <mergeCell ref="AL46:AM46"/>
    <mergeCell ref="F47:H47"/>
    <mergeCell ref="I47:K47"/>
    <mergeCell ref="L47:N47"/>
    <mergeCell ref="O47:Q47"/>
    <mergeCell ref="R47:T47"/>
    <mergeCell ref="U47:W47"/>
    <mergeCell ref="X47:Z47"/>
    <mergeCell ref="AA47:AC47"/>
    <mergeCell ref="C46:D46"/>
    <mergeCell ref="E46:H46"/>
    <mergeCell ref="I46:N46"/>
    <mergeCell ref="O46:T46"/>
    <mergeCell ref="U46:Z46"/>
    <mergeCell ref="AA46:AF46"/>
    <mergeCell ref="AH42:AI42"/>
    <mergeCell ref="AK42:AL42"/>
    <mergeCell ref="I43:K43"/>
    <mergeCell ref="N43:AG43"/>
    <mergeCell ref="AH43:AL43"/>
    <mergeCell ref="AM43:AN43"/>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3"/>
  <dataValidations count="8">
    <dataValidation type="list" allowBlank="1" showInputMessage="1" showErrorMessage="1" sqref="C11:C30" xr:uid="{49B74085-0AFD-4D0A-A5FD-6C424CD0A6C9}">
      <formula1>"A,B,C,D"</formula1>
    </dataValidation>
    <dataValidation operator="greaterThanOrEqual" allowBlank="1" showInputMessage="1" showErrorMessage="1" sqref="X38 I44 U38 I34:I37 L34:L36 L44" xr:uid="{0E4A7811-B9C1-4DDE-A76F-EA497377F53B}"/>
    <dataValidation type="whole" operator="greaterThanOrEqual" allowBlank="1" showInputMessage="1" showErrorMessage="1" sqref="D40:F41" xr:uid="{CB1C530A-B454-451E-8D1D-54FE19AA845C}">
      <formula1>0</formula1>
    </dataValidation>
    <dataValidation type="list" allowBlank="1" showInputMessage="1" showErrorMessage="1" sqref="AK4:AN4" xr:uid="{B9013550-983E-4A6B-A486-2D1D78335045}">
      <formula1>"予定,実績"</formula1>
    </dataValidation>
    <dataValidation type="list" allowBlank="1" showInputMessage="1" showErrorMessage="1" sqref="AK3:AN3" xr:uid="{919C2C5C-8F76-4A16-AB25-18734894BC92}">
      <formula1>"４週,歴月"</formula1>
    </dataValidation>
    <dataValidation type="list" allowBlank="1" showInputMessage="1" sqref="B13:B30" xr:uid="{E4F55BD9-3585-400D-8BC4-D023149433C8}">
      <formula1>INDIRECT($AK$1)</formula1>
    </dataValidation>
    <dataValidation type="list" allowBlank="1" showInputMessage="1" showErrorMessage="1" sqref="M40:M43" xr:uid="{68D37A60-8977-45AD-A424-1BE5FA3A5FD8}">
      <formula1>"○"</formula1>
    </dataValidation>
    <dataValidation allowBlank="1" showInputMessage="1" sqref="B11:B12" xr:uid="{0746703E-7EF3-45F9-B2B9-62FE9D9E9A78}"/>
  </dataValidations>
  <printOptions horizontalCentered="1" verticalCentered="1"/>
  <pageMargins left="0.19685039370078741" right="0.19685039370078741" top="0.39370078740157483" bottom="0.19685039370078741" header="0.19685039370078741" footer="0.39370078740157483"/>
  <pageSetup paperSize="9" scale="71" orientation="landscape" r:id="rId1"/>
  <headerFooter alignWithMargins="0">
    <oddHeader>&amp;L&amp;"ＭＳ ゴシック,標準"&amp;10（参考様式）</oddHeader>
  </headerFooter>
  <rowBreaks count="1" manualBreakCount="1">
    <brk id="58"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41"/>
  <sheetViews>
    <sheetView view="pageBreakPreview" zoomScaleNormal="100" zoomScaleSheetLayoutView="100" workbookViewId="0"/>
  </sheetViews>
  <sheetFormatPr defaultColWidth="8.875" defaultRowHeight="13.5" x14ac:dyDescent="0.15"/>
  <cols>
    <col min="1" max="13" width="8.875" style="2" customWidth="1"/>
    <col min="14" max="14" width="6.75" style="2" customWidth="1"/>
    <col min="15" max="16384" width="8.875" style="2"/>
  </cols>
  <sheetData>
    <row r="1" spans="1:15" ht="16.149999999999999" customHeight="1" x14ac:dyDescent="0.15">
      <c r="A1" s="1" t="s">
        <v>0</v>
      </c>
    </row>
    <row r="2" spans="1:15" ht="6.6" customHeight="1" x14ac:dyDescent="0.15"/>
    <row r="3" spans="1:15" ht="17.25" x14ac:dyDescent="0.15">
      <c r="B3" s="1" t="s">
        <v>1</v>
      </c>
    </row>
    <row r="4" spans="1:15" ht="6" customHeight="1" thickBot="1" x14ac:dyDescent="0.2">
      <c r="A4" s="1"/>
    </row>
    <row r="5" spans="1:15" ht="18" thickBot="1" x14ac:dyDescent="0.2">
      <c r="A5" s="1"/>
      <c r="B5" s="87" t="s">
        <v>2</v>
      </c>
      <c r="C5" s="88"/>
      <c r="D5" s="89"/>
      <c r="E5" s="90"/>
      <c r="F5" s="91"/>
      <c r="G5" s="91"/>
      <c r="H5" s="91"/>
      <c r="I5" s="91"/>
      <c r="J5" s="92"/>
      <c r="K5" s="3"/>
    </row>
    <row r="6" spans="1:15" ht="17.25" x14ac:dyDescent="0.15">
      <c r="A6" s="1"/>
      <c r="B6" s="93" t="s">
        <v>3</v>
      </c>
      <c r="C6" s="94"/>
      <c r="D6" s="95"/>
      <c r="E6" s="96"/>
      <c r="F6" s="97"/>
      <c r="G6" s="97"/>
      <c r="H6" s="97"/>
      <c r="I6" s="97"/>
      <c r="J6" s="98"/>
      <c r="K6" s="3"/>
    </row>
    <row r="7" spans="1:15" ht="17.25" x14ac:dyDescent="0.15">
      <c r="A7" s="1"/>
      <c r="B7" s="99" t="s">
        <v>4</v>
      </c>
      <c r="C7" s="100"/>
      <c r="D7" s="101"/>
      <c r="E7" s="102"/>
      <c r="F7" s="103"/>
      <c r="G7" s="103"/>
      <c r="H7" s="103"/>
      <c r="I7" s="103"/>
      <c r="J7" s="104"/>
      <c r="K7" s="3"/>
    </row>
    <row r="8" spans="1:15" ht="30.75" customHeight="1" thickBot="1" x14ac:dyDescent="0.2">
      <c r="A8" s="1"/>
      <c r="B8" s="81" t="s">
        <v>5</v>
      </c>
      <c r="C8" s="82"/>
      <c r="D8" s="83"/>
      <c r="E8" s="84"/>
      <c r="F8" s="85"/>
      <c r="G8" s="85"/>
      <c r="H8" s="85"/>
      <c r="I8" s="85"/>
      <c r="J8" s="86"/>
      <c r="K8" s="3"/>
    </row>
    <row r="9" spans="1:15" ht="14.25" thickBot="1" x14ac:dyDescent="0.2">
      <c r="N9" s="3"/>
    </row>
    <row r="10" spans="1:15" ht="14.25" thickTop="1" x14ac:dyDescent="0.15">
      <c r="A10" s="4"/>
      <c r="B10" s="5"/>
      <c r="C10" s="5"/>
      <c r="D10" s="5"/>
      <c r="E10" s="5"/>
      <c r="F10" s="5"/>
      <c r="G10" s="5"/>
      <c r="H10" s="5"/>
      <c r="I10" s="5"/>
      <c r="J10" s="5"/>
      <c r="K10" s="5"/>
      <c r="L10" s="5"/>
      <c r="M10" s="5"/>
      <c r="N10" s="5"/>
      <c r="O10" s="6"/>
    </row>
    <row r="11" spans="1:15" x14ac:dyDescent="0.15">
      <c r="A11" s="7"/>
      <c r="B11" s="3"/>
      <c r="C11" s="3"/>
      <c r="D11" s="3"/>
      <c r="E11" s="3"/>
      <c r="F11" s="3"/>
      <c r="G11" s="3"/>
      <c r="H11" s="3"/>
      <c r="I11" s="3"/>
      <c r="J11" s="3"/>
      <c r="K11" s="3"/>
      <c r="L11" s="3"/>
      <c r="M11" s="3"/>
      <c r="N11" s="3"/>
      <c r="O11" s="8"/>
    </row>
    <row r="12" spans="1:15" x14ac:dyDescent="0.15">
      <c r="A12" s="7"/>
      <c r="B12" s="3"/>
      <c r="C12" s="3"/>
      <c r="D12" s="3"/>
      <c r="E12" s="3"/>
      <c r="F12" s="3"/>
      <c r="G12" s="3"/>
      <c r="H12" s="3"/>
      <c r="I12" s="3"/>
      <c r="J12" s="3"/>
      <c r="K12" s="3"/>
      <c r="L12" s="3"/>
      <c r="M12" s="3"/>
      <c r="N12" s="3"/>
      <c r="O12" s="8"/>
    </row>
    <row r="13" spans="1:15" x14ac:dyDescent="0.15">
      <c r="A13" s="7"/>
      <c r="B13" s="3"/>
      <c r="C13" s="3"/>
      <c r="D13" s="3"/>
      <c r="E13" s="3"/>
      <c r="F13" s="3"/>
      <c r="G13" s="3"/>
      <c r="H13" s="3"/>
      <c r="I13" s="3"/>
      <c r="J13" s="3"/>
      <c r="K13" s="3"/>
      <c r="L13" s="3"/>
      <c r="M13" s="3"/>
      <c r="N13" s="3"/>
      <c r="O13" s="8"/>
    </row>
    <row r="14" spans="1:15" x14ac:dyDescent="0.15">
      <c r="A14" s="7"/>
      <c r="B14" s="3"/>
      <c r="C14" s="3"/>
      <c r="D14" s="3"/>
      <c r="E14" s="3"/>
      <c r="F14" s="3"/>
      <c r="G14" s="3"/>
      <c r="H14" s="3"/>
      <c r="I14" s="3"/>
      <c r="J14" s="3"/>
      <c r="K14" s="3"/>
      <c r="L14" s="3"/>
      <c r="M14" s="3"/>
      <c r="N14" s="3"/>
      <c r="O14" s="8"/>
    </row>
    <row r="15" spans="1:15" x14ac:dyDescent="0.15">
      <c r="A15" s="7"/>
      <c r="B15" s="3"/>
      <c r="C15" s="3"/>
      <c r="D15" s="3"/>
      <c r="E15" s="3"/>
      <c r="F15" s="3"/>
      <c r="G15" s="3"/>
      <c r="H15" s="3"/>
      <c r="I15" s="3"/>
      <c r="J15" s="3"/>
      <c r="K15" s="3"/>
      <c r="L15" s="3"/>
      <c r="M15" s="3"/>
      <c r="N15" s="3"/>
      <c r="O15" s="8"/>
    </row>
    <row r="16" spans="1:15" x14ac:dyDescent="0.15">
      <c r="A16" s="7"/>
      <c r="B16" s="3"/>
      <c r="C16" s="3"/>
      <c r="D16" s="3"/>
      <c r="E16" s="3"/>
      <c r="F16" s="3"/>
      <c r="G16" s="3"/>
      <c r="H16" s="3"/>
      <c r="I16" s="3"/>
      <c r="J16" s="3"/>
      <c r="K16" s="3"/>
      <c r="L16" s="3"/>
      <c r="M16" s="3"/>
      <c r="N16" s="3"/>
      <c r="O16" s="8"/>
    </row>
    <row r="17" spans="1:15" x14ac:dyDescent="0.15">
      <c r="A17" s="7"/>
      <c r="B17" s="3"/>
      <c r="C17" s="3"/>
      <c r="D17" s="3"/>
      <c r="E17" s="3"/>
      <c r="F17" s="3"/>
      <c r="G17" s="3"/>
      <c r="H17" s="3"/>
      <c r="I17" s="3"/>
      <c r="J17" s="3"/>
      <c r="K17" s="3"/>
      <c r="L17" s="3"/>
      <c r="M17" s="3"/>
      <c r="N17" s="3"/>
      <c r="O17" s="8"/>
    </row>
    <row r="18" spans="1:15" x14ac:dyDescent="0.15">
      <c r="A18" s="7"/>
      <c r="B18" s="3"/>
      <c r="C18" s="3"/>
      <c r="D18" s="3"/>
      <c r="E18" s="3"/>
      <c r="F18" s="3"/>
      <c r="G18" s="3"/>
      <c r="H18" s="3"/>
      <c r="I18" s="3"/>
      <c r="J18" s="3"/>
      <c r="K18" s="3"/>
      <c r="L18" s="3"/>
      <c r="M18" s="3"/>
      <c r="N18" s="3"/>
      <c r="O18" s="8"/>
    </row>
    <row r="19" spans="1:15" x14ac:dyDescent="0.15">
      <c r="A19" s="7"/>
      <c r="B19" s="3"/>
      <c r="C19" s="3"/>
      <c r="D19" s="3"/>
      <c r="E19" s="3"/>
      <c r="F19" s="3"/>
      <c r="G19" s="3"/>
      <c r="H19" s="3"/>
      <c r="I19" s="3"/>
      <c r="J19" s="3"/>
      <c r="K19" s="3"/>
      <c r="L19" s="3"/>
      <c r="M19" s="3"/>
      <c r="N19" s="3"/>
      <c r="O19" s="8"/>
    </row>
    <row r="20" spans="1:15" x14ac:dyDescent="0.15">
      <c r="A20" s="7"/>
      <c r="B20" s="3"/>
      <c r="C20" s="3"/>
      <c r="D20" s="3"/>
      <c r="E20" s="3"/>
      <c r="F20" s="3"/>
      <c r="G20" s="3"/>
      <c r="H20" s="3"/>
      <c r="I20" s="3"/>
      <c r="J20" s="3"/>
      <c r="K20" s="3"/>
      <c r="L20" s="3"/>
      <c r="M20" s="3"/>
      <c r="N20" s="3"/>
      <c r="O20" s="8"/>
    </row>
    <row r="21" spans="1:15" x14ac:dyDescent="0.15">
      <c r="A21" s="7"/>
      <c r="B21" s="3"/>
      <c r="C21" s="3"/>
      <c r="D21" s="3"/>
      <c r="E21" s="3"/>
      <c r="F21" s="3"/>
      <c r="G21" s="3"/>
      <c r="H21" s="3"/>
      <c r="I21" s="3"/>
      <c r="J21" s="3"/>
      <c r="K21" s="3"/>
      <c r="L21" s="3"/>
      <c r="M21" s="3"/>
      <c r="N21" s="3"/>
      <c r="O21" s="8"/>
    </row>
    <row r="22" spans="1:15" x14ac:dyDescent="0.15">
      <c r="A22" s="7"/>
      <c r="B22" s="3"/>
      <c r="C22" s="3"/>
      <c r="D22" s="3"/>
      <c r="E22" s="3"/>
      <c r="F22" s="3"/>
      <c r="G22" s="3"/>
      <c r="H22" s="3"/>
      <c r="I22" s="3"/>
      <c r="J22" s="3"/>
      <c r="K22" s="3"/>
      <c r="L22" s="3"/>
      <c r="M22" s="3"/>
      <c r="N22" s="3"/>
      <c r="O22" s="8"/>
    </row>
    <row r="23" spans="1:15" x14ac:dyDescent="0.15">
      <c r="A23" s="7"/>
      <c r="B23" s="3"/>
      <c r="C23" s="3"/>
      <c r="D23" s="3"/>
      <c r="E23" s="3"/>
      <c r="F23" s="3"/>
      <c r="G23" s="3"/>
      <c r="H23" s="3"/>
      <c r="I23" s="3"/>
      <c r="J23" s="3"/>
      <c r="K23" s="3"/>
      <c r="L23" s="3"/>
      <c r="M23" s="3"/>
      <c r="N23" s="3"/>
      <c r="O23" s="8"/>
    </row>
    <row r="24" spans="1:15" x14ac:dyDescent="0.15">
      <c r="A24" s="7"/>
      <c r="B24" s="3"/>
      <c r="C24" s="3"/>
      <c r="D24" s="3"/>
      <c r="E24" s="3"/>
      <c r="F24" s="3"/>
      <c r="G24" s="3"/>
      <c r="H24" s="3"/>
      <c r="I24" s="3"/>
      <c r="J24" s="3"/>
      <c r="K24" s="3"/>
      <c r="L24" s="3"/>
      <c r="M24" s="3"/>
      <c r="N24" s="3"/>
      <c r="O24" s="8"/>
    </row>
    <row r="25" spans="1:15" x14ac:dyDescent="0.15">
      <c r="A25" s="7"/>
      <c r="B25" s="3"/>
      <c r="C25" s="3"/>
      <c r="D25" s="3"/>
      <c r="E25" s="3"/>
      <c r="F25" s="3"/>
      <c r="G25" s="3"/>
      <c r="H25" s="3"/>
      <c r="I25" s="3"/>
      <c r="J25" s="3"/>
      <c r="K25" s="3"/>
      <c r="L25" s="3"/>
      <c r="M25" s="3"/>
      <c r="N25" s="3"/>
      <c r="O25" s="8"/>
    </row>
    <row r="26" spans="1:15" x14ac:dyDescent="0.15">
      <c r="A26" s="7"/>
      <c r="B26" s="3"/>
      <c r="C26" s="3"/>
      <c r="D26" s="3"/>
      <c r="E26" s="3"/>
      <c r="F26" s="3"/>
      <c r="G26" s="3"/>
      <c r="H26" s="3"/>
      <c r="I26" s="3"/>
      <c r="J26" s="3"/>
      <c r="K26" s="3"/>
      <c r="L26" s="3"/>
      <c r="M26" s="3"/>
      <c r="N26" s="3"/>
      <c r="O26" s="8"/>
    </row>
    <row r="27" spans="1:15" x14ac:dyDescent="0.15">
      <c r="A27" s="7"/>
      <c r="B27" s="3"/>
      <c r="C27" s="3"/>
      <c r="D27" s="3"/>
      <c r="E27" s="3"/>
      <c r="F27" s="3"/>
      <c r="G27" s="3"/>
      <c r="H27" s="3"/>
      <c r="I27" s="3"/>
      <c r="J27" s="3"/>
      <c r="K27" s="3"/>
      <c r="L27" s="3"/>
      <c r="M27" s="3"/>
      <c r="N27" s="3"/>
      <c r="O27" s="8"/>
    </row>
    <row r="28" spans="1:15" x14ac:dyDescent="0.15">
      <c r="A28" s="7"/>
      <c r="B28" s="3"/>
      <c r="C28" s="3"/>
      <c r="D28" s="3"/>
      <c r="E28" s="3"/>
      <c r="F28" s="3"/>
      <c r="G28" s="3"/>
      <c r="H28" s="3"/>
      <c r="I28" s="3"/>
      <c r="J28" s="3"/>
      <c r="K28" s="3"/>
      <c r="L28" s="3"/>
      <c r="M28" s="3"/>
      <c r="N28" s="3"/>
      <c r="O28" s="8"/>
    </row>
    <row r="29" spans="1:15" x14ac:dyDescent="0.15">
      <c r="A29" s="7"/>
      <c r="B29" s="3"/>
      <c r="C29" s="3"/>
      <c r="D29" s="3"/>
      <c r="E29" s="3"/>
      <c r="F29" s="3"/>
      <c r="G29" s="3"/>
      <c r="H29" s="3"/>
      <c r="I29" s="3"/>
      <c r="J29" s="3"/>
      <c r="K29" s="3"/>
      <c r="L29" s="3"/>
      <c r="M29" s="3"/>
      <c r="N29" s="3"/>
      <c r="O29" s="8"/>
    </row>
    <row r="30" spans="1:15" x14ac:dyDescent="0.15">
      <c r="A30" s="7"/>
      <c r="B30" s="3"/>
      <c r="C30" s="3"/>
      <c r="D30" s="3"/>
      <c r="E30" s="3"/>
      <c r="F30" s="3"/>
      <c r="G30" s="3"/>
      <c r="H30" s="3"/>
      <c r="I30" s="3"/>
      <c r="J30" s="3"/>
      <c r="K30" s="3"/>
      <c r="L30" s="3"/>
      <c r="M30" s="3"/>
      <c r="N30" s="3"/>
      <c r="O30" s="8"/>
    </row>
    <row r="31" spans="1:15" x14ac:dyDescent="0.15">
      <c r="A31" s="7"/>
      <c r="B31" s="3"/>
      <c r="C31" s="3"/>
      <c r="D31" s="3"/>
      <c r="E31" s="3"/>
      <c r="F31" s="3"/>
      <c r="G31" s="3"/>
      <c r="H31" s="3"/>
      <c r="I31" s="3"/>
      <c r="J31" s="3"/>
      <c r="K31" s="3"/>
      <c r="L31" s="3"/>
      <c r="M31" s="3"/>
      <c r="N31" s="3"/>
      <c r="O31" s="8"/>
    </row>
    <row r="32" spans="1:15" x14ac:dyDescent="0.15">
      <c r="A32" s="7"/>
      <c r="B32" s="3"/>
      <c r="C32" s="3"/>
      <c r="D32" s="3"/>
      <c r="E32" s="3"/>
      <c r="F32" s="3"/>
      <c r="G32" s="3"/>
      <c r="H32" s="3"/>
      <c r="I32" s="3"/>
      <c r="J32" s="3"/>
      <c r="K32" s="3"/>
      <c r="L32" s="3"/>
      <c r="M32" s="3"/>
      <c r="N32" s="3"/>
      <c r="O32" s="8"/>
    </row>
    <row r="33" spans="1:15" x14ac:dyDescent="0.15">
      <c r="A33" s="7"/>
      <c r="B33" s="3"/>
      <c r="C33" s="3"/>
      <c r="D33" s="3"/>
      <c r="E33" s="3"/>
      <c r="F33" s="3"/>
      <c r="G33" s="3"/>
      <c r="H33" s="3"/>
      <c r="I33" s="3"/>
      <c r="J33" s="3"/>
      <c r="K33" s="3"/>
      <c r="L33" s="3"/>
      <c r="M33" s="3"/>
      <c r="N33" s="3"/>
      <c r="O33" s="8"/>
    </row>
    <row r="34" spans="1:15" x14ac:dyDescent="0.15">
      <c r="A34" s="7"/>
      <c r="B34" s="3"/>
      <c r="C34" s="3"/>
      <c r="D34" s="3"/>
      <c r="E34" s="3"/>
      <c r="F34" s="3"/>
      <c r="G34" s="3"/>
      <c r="H34" s="3"/>
      <c r="I34" s="3"/>
      <c r="J34" s="3"/>
      <c r="K34" s="3"/>
      <c r="L34" s="3"/>
      <c r="M34" s="3"/>
      <c r="N34" s="3"/>
      <c r="O34" s="8"/>
    </row>
    <row r="35" spans="1:15" x14ac:dyDescent="0.15">
      <c r="A35" s="7"/>
      <c r="B35" s="3"/>
      <c r="C35" s="3"/>
      <c r="D35" s="3"/>
      <c r="E35" s="3"/>
      <c r="F35" s="3"/>
      <c r="G35" s="3"/>
      <c r="H35" s="3"/>
      <c r="I35" s="3"/>
      <c r="J35" s="3"/>
      <c r="K35" s="3"/>
      <c r="L35" s="3"/>
      <c r="M35" s="3"/>
      <c r="N35" s="3"/>
      <c r="O35" s="8"/>
    </row>
    <row r="36" spans="1:15" x14ac:dyDescent="0.15">
      <c r="A36" s="7"/>
      <c r="B36" s="3"/>
      <c r="C36" s="3"/>
      <c r="D36" s="3"/>
      <c r="E36" s="3"/>
      <c r="F36" s="3"/>
      <c r="G36" s="3"/>
      <c r="H36" s="3"/>
      <c r="I36" s="3"/>
      <c r="J36" s="3"/>
      <c r="K36" s="3"/>
      <c r="L36" s="3"/>
      <c r="M36" s="3"/>
      <c r="N36" s="3"/>
      <c r="O36" s="8"/>
    </row>
    <row r="37" spans="1:15" ht="14.25" thickBot="1" x14ac:dyDescent="0.2">
      <c r="A37" s="9"/>
      <c r="B37" s="10"/>
      <c r="C37" s="10"/>
      <c r="D37" s="10"/>
      <c r="E37" s="10"/>
      <c r="F37" s="10"/>
      <c r="G37" s="10"/>
      <c r="H37" s="10"/>
      <c r="I37" s="10"/>
      <c r="J37" s="10"/>
      <c r="K37" s="10"/>
      <c r="L37" s="10"/>
      <c r="M37" s="10"/>
      <c r="N37" s="10"/>
      <c r="O37" s="11"/>
    </row>
    <row r="38" spans="1:15" ht="14.25" thickTop="1" x14ac:dyDescent="0.15">
      <c r="A38" s="2" t="s">
        <v>6</v>
      </c>
    </row>
    <row r="39" spans="1:15" x14ac:dyDescent="0.15">
      <c r="A39" s="2" t="s">
        <v>7</v>
      </c>
    </row>
    <row r="40" spans="1:15" x14ac:dyDescent="0.15">
      <c r="A40" s="2" t="s">
        <v>8</v>
      </c>
    </row>
    <row r="41" spans="1:15" ht="26.25" customHeight="1" x14ac:dyDescent="0.15">
      <c r="A41" s="12" t="s">
        <v>9</v>
      </c>
    </row>
  </sheetData>
  <mergeCells count="8">
    <mergeCell ref="B8:D8"/>
    <mergeCell ref="E8:J8"/>
    <mergeCell ref="B5:D5"/>
    <mergeCell ref="E5:J5"/>
    <mergeCell ref="B6:D6"/>
    <mergeCell ref="E6:J6"/>
    <mergeCell ref="B7:D7"/>
    <mergeCell ref="E7:J7"/>
  </mergeCells>
  <phoneticPr fontId="3"/>
  <pageMargins left="0.93" right="0.25" top="0.35" bottom="0.47" header="0.26" footer="0.36"/>
  <pageSetup paperSize="9" scale="7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44"/>
  <sheetViews>
    <sheetView workbookViewId="0"/>
  </sheetViews>
  <sheetFormatPr defaultRowHeight="13.5" x14ac:dyDescent="0.15"/>
  <cols>
    <col min="1" max="1" width="25.125" style="55" customWidth="1"/>
    <col min="2" max="2" width="21.5" style="55" customWidth="1"/>
    <col min="3" max="4" width="18.75" style="55" customWidth="1"/>
    <col min="5" max="5" width="12.5" style="55" customWidth="1"/>
    <col min="6" max="16384" width="9" style="55"/>
  </cols>
  <sheetData>
    <row r="1" spans="1:5" ht="14.25" x14ac:dyDescent="0.15">
      <c r="A1" s="64" t="s">
        <v>10</v>
      </c>
    </row>
    <row r="2" spans="1:5" ht="17.25" x14ac:dyDescent="0.2">
      <c r="A2" s="56"/>
    </row>
    <row r="3" spans="1:5" ht="17.25" x14ac:dyDescent="0.2">
      <c r="A3" s="105" t="s">
        <v>76</v>
      </c>
      <c r="B3" s="105"/>
      <c r="C3" s="105"/>
      <c r="D3" s="105"/>
      <c r="E3" s="57"/>
    </row>
    <row r="4" spans="1:5" ht="17.25" x14ac:dyDescent="0.2">
      <c r="A4" s="56"/>
    </row>
    <row r="5" spans="1:5" ht="18" customHeight="1" x14ac:dyDescent="0.15">
      <c r="A5" s="106" t="s">
        <v>77</v>
      </c>
      <c r="B5" s="106"/>
      <c r="C5" s="106"/>
      <c r="D5" s="106"/>
      <c r="E5" s="57"/>
    </row>
    <row r="6" spans="1:5" s="59" customFormat="1" ht="28.15" customHeight="1" x14ac:dyDescent="0.15">
      <c r="A6" s="107" t="s">
        <v>78</v>
      </c>
      <c r="B6" s="58" t="s">
        <v>79</v>
      </c>
      <c r="C6" s="109" t="s">
        <v>80</v>
      </c>
      <c r="D6" s="110"/>
    </row>
    <row r="7" spans="1:5" s="59" customFormat="1" ht="18" customHeight="1" x14ac:dyDescent="0.15">
      <c r="A7" s="108"/>
      <c r="B7" s="60" t="s">
        <v>81</v>
      </c>
      <c r="C7" s="60" t="s">
        <v>82</v>
      </c>
      <c r="D7" s="60" t="s">
        <v>83</v>
      </c>
    </row>
    <row r="8" spans="1:5" ht="18" customHeight="1" x14ac:dyDescent="0.15">
      <c r="A8" s="111"/>
      <c r="B8" s="61"/>
      <c r="C8" s="111"/>
      <c r="D8" s="111"/>
    </row>
    <row r="9" spans="1:5" ht="18" customHeight="1" x14ac:dyDescent="0.15">
      <c r="A9" s="111"/>
      <c r="B9" s="61"/>
      <c r="C9" s="61"/>
      <c r="D9" s="61"/>
    </row>
    <row r="10" spans="1:5" ht="18" customHeight="1" x14ac:dyDescent="0.15">
      <c r="A10" s="111"/>
      <c r="B10" s="61"/>
      <c r="C10" s="111"/>
      <c r="D10" s="111"/>
    </row>
    <row r="11" spans="1:5" ht="18" customHeight="1" x14ac:dyDescent="0.15">
      <c r="A11" s="111"/>
      <c r="B11" s="61"/>
      <c r="C11" s="61"/>
      <c r="D11" s="61"/>
    </row>
    <row r="12" spans="1:5" ht="18" customHeight="1" x14ac:dyDescent="0.15">
      <c r="A12" s="111"/>
      <c r="B12" s="61"/>
      <c r="C12" s="111"/>
      <c r="D12" s="111"/>
    </row>
    <row r="13" spans="1:5" ht="18" customHeight="1" x14ac:dyDescent="0.15">
      <c r="A13" s="111"/>
      <c r="B13" s="61"/>
      <c r="C13" s="61"/>
      <c r="D13" s="61"/>
    </row>
    <row r="14" spans="1:5" ht="18" customHeight="1" x14ac:dyDescent="0.15">
      <c r="A14" s="111"/>
      <c r="B14" s="61"/>
      <c r="C14" s="111"/>
      <c r="D14" s="111"/>
    </row>
    <row r="15" spans="1:5" ht="18" customHeight="1" x14ac:dyDescent="0.15">
      <c r="A15" s="111"/>
      <c r="B15" s="61"/>
      <c r="C15" s="61"/>
      <c r="D15" s="61"/>
    </row>
    <row r="16" spans="1:5" ht="18" customHeight="1" x14ac:dyDescent="0.15">
      <c r="A16" s="111"/>
      <c r="B16" s="61"/>
      <c r="C16" s="111"/>
      <c r="D16" s="111"/>
    </row>
    <row r="17" spans="1:4" ht="18" customHeight="1" x14ac:dyDescent="0.15">
      <c r="A17" s="111"/>
      <c r="B17" s="61"/>
      <c r="C17" s="61"/>
      <c r="D17" s="61"/>
    </row>
    <row r="18" spans="1:4" ht="18" customHeight="1" x14ac:dyDescent="0.15">
      <c r="A18" s="111"/>
      <c r="B18" s="61"/>
      <c r="C18" s="111"/>
      <c r="D18" s="111"/>
    </row>
    <row r="19" spans="1:4" ht="18" customHeight="1" x14ac:dyDescent="0.15">
      <c r="A19" s="111"/>
      <c r="B19" s="61"/>
      <c r="C19" s="61"/>
      <c r="D19" s="61"/>
    </row>
    <row r="20" spans="1:4" ht="18" customHeight="1" x14ac:dyDescent="0.15">
      <c r="A20" s="111"/>
      <c r="B20" s="61"/>
      <c r="C20" s="111"/>
      <c r="D20" s="111"/>
    </row>
    <row r="21" spans="1:4" ht="18" customHeight="1" x14ac:dyDescent="0.15">
      <c r="A21" s="111"/>
      <c r="B21" s="61"/>
      <c r="C21" s="61"/>
      <c r="D21" s="61"/>
    </row>
    <row r="22" spans="1:4" ht="18" customHeight="1" x14ac:dyDescent="0.15">
      <c r="A22" s="111"/>
      <c r="B22" s="61"/>
      <c r="C22" s="111"/>
      <c r="D22" s="111"/>
    </row>
    <row r="23" spans="1:4" ht="18" customHeight="1" x14ac:dyDescent="0.15">
      <c r="A23" s="111"/>
      <c r="B23" s="61"/>
      <c r="C23" s="61"/>
      <c r="D23" s="61"/>
    </row>
    <row r="24" spans="1:4" ht="18" customHeight="1" x14ac:dyDescent="0.15">
      <c r="A24" s="111"/>
      <c r="B24" s="61"/>
      <c r="C24" s="111"/>
      <c r="D24" s="111"/>
    </row>
    <row r="25" spans="1:4" ht="18" customHeight="1" x14ac:dyDescent="0.15">
      <c r="A25" s="111"/>
      <c r="B25" s="61"/>
      <c r="C25" s="61"/>
      <c r="D25" s="61"/>
    </row>
    <row r="26" spans="1:4" ht="18" customHeight="1" x14ac:dyDescent="0.15">
      <c r="A26" s="111"/>
      <c r="B26" s="61"/>
      <c r="C26" s="111"/>
      <c r="D26" s="111"/>
    </row>
    <row r="27" spans="1:4" ht="18" customHeight="1" x14ac:dyDescent="0.15">
      <c r="A27" s="111"/>
      <c r="B27" s="61"/>
      <c r="C27" s="61"/>
      <c r="D27" s="61"/>
    </row>
    <row r="28" spans="1:4" ht="18" customHeight="1" x14ac:dyDescent="0.15">
      <c r="A28" s="111"/>
      <c r="B28" s="61"/>
      <c r="C28" s="111"/>
      <c r="D28" s="111"/>
    </row>
    <row r="29" spans="1:4" ht="18" customHeight="1" x14ac:dyDescent="0.15">
      <c r="A29" s="111"/>
      <c r="B29" s="61"/>
      <c r="C29" s="61"/>
      <c r="D29" s="61"/>
    </row>
    <row r="30" spans="1:4" ht="18" customHeight="1" x14ac:dyDescent="0.15">
      <c r="A30" s="111"/>
      <c r="B30" s="61"/>
      <c r="C30" s="111"/>
      <c r="D30" s="111"/>
    </row>
    <row r="31" spans="1:4" ht="18" customHeight="1" x14ac:dyDescent="0.15">
      <c r="A31" s="111"/>
      <c r="B31" s="61"/>
      <c r="C31" s="61"/>
      <c r="D31" s="61"/>
    </row>
    <row r="32" spans="1:4" ht="18" customHeight="1" x14ac:dyDescent="0.15">
      <c r="A32" s="111"/>
      <c r="B32" s="61"/>
      <c r="C32" s="111"/>
      <c r="D32" s="111"/>
    </row>
    <row r="33" spans="1:4" ht="18" customHeight="1" x14ac:dyDescent="0.15">
      <c r="A33" s="111"/>
      <c r="B33" s="61"/>
      <c r="C33" s="61"/>
      <c r="D33" s="61"/>
    </row>
    <row r="34" spans="1:4" ht="18" customHeight="1" x14ac:dyDescent="0.15">
      <c r="A34" s="111"/>
      <c r="B34" s="61"/>
      <c r="C34" s="111"/>
      <c r="D34" s="111"/>
    </row>
    <row r="35" spans="1:4" ht="18" customHeight="1" x14ac:dyDescent="0.15">
      <c r="A35" s="111"/>
      <c r="B35" s="61"/>
      <c r="C35" s="61"/>
      <c r="D35" s="61"/>
    </row>
    <row r="36" spans="1:4" ht="18" customHeight="1" x14ac:dyDescent="0.15">
      <c r="A36" s="111"/>
      <c r="B36" s="61"/>
      <c r="C36" s="111"/>
      <c r="D36" s="111"/>
    </row>
    <row r="37" spans="1:4" ht="18" customHeight="1" x14ac:dyDescent="0.15">
      <c r="A37" s="111"/>
      <c r="B37" s="61"/>
      <c r="C37" s="61"/>
      <c r="D37" s="61"/>
    </row>
    <row r="38" spans="1:4" ht="18" customHeight="1" x14ac:dyDescent="0.15">
      <c r="A38" s="111"/>
      <c r="B38" s="61"/>
      <c r="C38" s="111"/>
      <c r="D38" s="111"/>
    </row>
    <row r="39" spans="1:4" ht="18" customHeight="1" x14ac:dyDescent="0.15">
      <c r="A39" s="111"/>
      <c r="B39" s="61"/>
      <c r="C39" s="61"/>
      <c r="D39" s="61"/>
    </row>
    <row r="41" spans="1:4" x14ac:dyDescent="0.15">
      <c r="A41" s="62" t="s">
        <v>84</v>
      </c>
      <c r="B41" s="63"/>
      <c r="C41" s="63"/>
      <c r="D41" s="63"/>
    </row>
    <row r="42" spans="1:4" x14ac:dyDescent="0.15">
      <c r="A42" s="62" t="s">
        <v>85</v>
      </c>
      <c r="B42" s="63"/>
      <c r="C42" s="63"/>
      <c r="D42" s="63"/>
    </row>
    <row r="43" spans="1:4" x14ac:dyDescent="0.15">
      <c r="A43" s="62" t="s">
        <v>86</v>
      </c>
      <c r="B43" s="63"/>
      <c r="C43" s="63"/>
      <c r="D43" s="63"/>
    </row>
    <row r="44" spans="1:4" x14ac:dyDescent="0.15">
      <c r="A44" s="62" t="s">
        <v>87</v>
      </c>
      <c r="B44" s="63"/>
      <c r="C44" s="63"/>
      <c r="D44" s="63"/>
    </row>
  </sheetData>
  <mergeCells count="36">
    <mergeCell ref="A34:A35"/>
    <mergeCell ref="C34:D34"/>
    <mergeCell ref="A36:A37"/>
    <mergeCell ref="C36:D36"/>
    <mergeCell ref="A38:A39"/>
    <mergeCell ref="C38:D38"/>
    <mergeCell ref="A28:A29"/>
    <mergeCell ref="C28:D28"/>
    <mergeCell ref="A30:A31"/>
    <mergeCell ref="C30:D30"/>
    <mergeCell ref="A32:A33"/>
    <mergeCell ref="C32:D32"/>
    <mergeCell ref="A22:A23"/>
    <mergeCell ref="C22:D22"/>
    <mergeCell ref="A24:A25"/>
    <mergeCell ref="C24:D24"/>
    <mergeCell ref="A26:A27"/>
    <mergeCell ref="C26:D26"/>
    <mergeCell ref="A16:A17"/>
    <mergeCell ref="C16:D16"/>
    <mergeCell ref="A18:A19"/>
    <mergeCell ref="C18:D18"/>
    <mergeCell ref="A20:A21"/>
    <mergeCell ref="C20:D20"/>
    <mergeCell ref="A10:A11"/>
    <mergeCell ref="C10:D10"/>
    <mergeCell ref="A12:A13"/>
    <mergeCell ref="C12:D12"/>
    <mergeCell ref="A14:A15"/>
    <mergeCell ref="C14:D14"/>
    <mergeCell ref="A3:D3"/>
    <mergeCell ref="A5:D5"/>
    <mergeCell ref="A6:A7"/>
    <mergeCell ref="C6:D6"/>
    <mergeCell ref="A8:A9"/>
    <mergeCell ref="C8:D8"/>
  </mergeCells>
  <phoneticPr fontId="3"/>
  <pageMargins left="0.87" right="0.53" top="0.66" bottom="0.62"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47"/>
  <sheetViews>
    <sheetView zoomScaleNormal="100" workbookViewId="0"/>
  </sheetViews>
  <sheetFormatPr defaultRowHeight="13.5" x14ac:dyDescent="0.15"/>
  <cols>
    <col min="1" max="16384" width="9" style="14"/>
  </cols>
  <sheetData>
    <row r="1" spans="1:9" ht="17.25" x14ac:dyDescent="0.2">
      <c r="A1" s="31" t="s">
        <v>23</v>
      </c>
    </row>
    <row r="2" spans="1:9" ht="17.25" x14ac:dyDescent="0.2">
      <c r="A2" s="15"/>
      <c r="C2" s="112" t="s">
        <v>24</v>
      </c>
      <c r="D2" s="112"/>
      <c r="E2" s="112"/>
      <c r="F2" s="112"/>
      <c r="G2" s="112"/>
    </row>
    <row r="4" spans="1:9" ht="15" customHeight="1" x14ac:dyDescent="0.15">
      <c r="A4" s="113" t="s">
        <v>2</v>
      </c>
      <c r="B4" s="114"/>
      <c r="C4" s="115"/>
      <c r="D4" s="116"/>
      <c r="E4" s="116"/>
      <c r="F4" s="116"/>
      <c r="G4" s="116"/>
      <c r="H4" s="116"/>
      <c r="I4" s="117"/>
    </row>
    <row r="5" spans="1:9" ht="15" customHeight="1" x14ac:dyDescent="0.15">
      <c r="A5" s="32" t="s">
        <v>25</v>
      </c>
      <c r="B5" s="118"/>
      <c r="C5" s="118"/>
      <c r="D5" s="118"/>
      <c r="E5" s="118"/>
      <c r="F5" s="119" t="s">
        <v>26</v>
      </c>
      <c r="G5" s="120" t="s">
        <v>27</v>
      </c>
      <c r="H5" s="121"/>
      <c r="I5" s="122"/>
    </row>
    <row r="6" spans="1:9" ht="15" customHeight="1" x14ac:dyDescent="0.15">
      <c r="A6" s="123" t="s">
        <v>28</v>
      </c>
      <c r="B6" s="125"/>
      <c r="C6" s="125"/>
      <c r="D6" s="125"/>
      <c r="E6" s="125"/>
      <c r="F6" s="119"/>
      <c r="G6" s="120"/>
      <c r="H6" s="121"/>
      <c r="I6" s="122"/>
    </row>
    <row r="7" spans="1:9" ht="15" customHeight="1" x14ac:dyDescent="0.15">
      <c r="A7" s="124"/>
      <c r="B7" s="125"/>
      <c r="C7" s="125"/>
      <c r="D7" s="125"/>
      <c r="E7" s="125"/>
      <c r="F7" s="119"/>
      <c r="G7" s="120"/>
      <c r="H7" s="121"/>
      <c r="I7" s="122"/>
    </row>
    <row r="8" spans="1:9" ht="15" customHeight="1" x14ac:dyDescent="0.15">
      <c r="A8" s="126" t="s">
        <v>29</v>
      </c>
      <c r="B8" s="128" t="s">
        <v>30</v>
      </c>
      <c r="C8" s="129"/>
      <c r="D8" s="129"/>
      <c r="E8" s="129"/>
      <c r="F8" s="129"/>
      <c r="G8" s="129"/>
      <c r="H8" s="129"/>
      <c r="I8" s="130"/>
    </row>
    <row r="9" spans="1:9" ht="15" customHeight="1" x14ac:dyDescent="0.15">
      <c r="A9" s="127"/>
      <c r="B9" s="131"/>
      <c r="C9" s="132"/>
      <c r="D9" s="132"/>
      <c r="E9" s="132"/>
      <c r="F9" s="132"/>
      <c r="G9" s="132"/>
      <c r="H9" s="132"/>
      <c r="I9" s="133"/>
    </row>
    <row r="10" spans="1:9" ht="15" customHeight="1" x14ac:dyDescent="0.15">
      <c r="A10" s="33" t="s">
        <v>31</v>
      </c>
      <c r="B10" s="115"/>
      <c r="C10" s="116"/>
      <c r="D10" s="116"/>
      <c r="E10" s="116"/>
      <c r="F10" s="116"/>
      <c r="G10" s="116"/>
      <c r="H10" s="116"/>
      <c r="I10" s="117"/>
    </row>
    <row r="11" spans="1:9" ht="15" customHeight="1" x14ac:dyDescent="0.15">
      <c r="A11" s="134" t="s">
        <v>32</v>
      </c>
      <c r="B11" s="135"/>
      <c r="C11" s="135"/>
      <c r="D11" s="135"/>
      <c r="E11" s="135"/>
      <c r="F11" s="135"/>
      <c r="G11" s="135"/>
      <c r="H11" s="135"/>
      <c r="I11" s="136"/>
    </row>
    <row r="12" spans="1:9" ht="15" customHeight="1" x14ac:dyDescent="0.15">
      <c r="A12" s="134" t="s">
        <v>33</v>
      </c>
      <c r="B12" s="135"/>
      <c r="C12" s="136"/>
      <c r="D12" s="134" t="s">
        <v>34</v>
      </c>
      <c r="E12" s="135"/>
      <c r="F12" s="136"/>
      <c r="G12" s="135" t="s">
        <v>35</v>
      </c>
      <c r="H12" s="135"/>
      <c r="I12" s="136"/>
    </row>
    <row r="13" spans="1:9" ht="15" customHeight="1" x14ac:dyDescent="0.15">
      <c r="A13" s="137"/>
      <c r="B13" s="138"/>
      <c r="C13" s="139"/>
      <c r="D13" s="137"/>
      <c r="E13" s="138"/>
      <c r="F13" s="139"/>
      <c r="G13" s="138"/>
      <c r="H13" s="138"/>
      <c r="I13" s="139"/>
    </row>
    <row r="14" spans="1:9" ht="15" customHeight="1" x14ac:dyDescent="0.15">
      <c r="A14" s="140"/>
      <c r="B14" s="141"/>
      <c r="C14" s="142"/>
      <c r="D14" s="140"/>
      <c r="E14" s="141"/>
      <c r="F14" s="142"/>
      <c r="G14" s="141"/>
      <c r="H14" s="141"/>
      <c r="I14" s="142"/>
    </row>
    <row r="15" spans="1:9" ht="15" customHeight="1" x14ac:dyDescent="0.15">
      <c r="A15" s="143"/>
      <c r="B15" s="144"/>
      <c r="C15" s="145"/>
      <c r="D15" s="143"/>
      <c r="E15" s="144"/>
      <c r="F15" s="145"/>
      <c r="G15" s="144"/>
      <c r="H15" s="144"/>
      <c r="I15" s="145"/>
    </row>
    <row r="16" spans="1:9" ht="15" customHeight="1" x14ac:dyDescent="0.15">
      <c r="A16" s="146"/>
      <c r="B16" s="118"/>
      <c r="C16" s="147"/>
      <c r="D16" s="146"/>
      <c r="E16" s="118"/>
      <c r="F16" s="147"/>
      <c r="G16" s="118"/>
      <c r="H16" s="118"/>
      <c r="I16" s="147"/>
    </row>
    <row r="17" spans="1:9" ht="15" customHeight="1" x14ac:dyDescent="0.15">
      <c r="A17" s="146"/>
      <c r="B17" s="118"/>
      <c r="C17" s="147"/>
      <c r="D17" s="146"/>
      <c r="E17" s="118"/>
      <c r="F17" s="147"/>
      <c r="G17" s="118"/>
      <c r="H17" s="118"/>
      <c r="I17" s="147"/>
    </row>
    <row r="18" spans="1:9" ht="15" customHeight="1" x14ac:dyDescent="0.15">
      <c r="A18" s="146"/>
      <c r="B18" s="118"/>
      <c r="C18" s="147"/>
      <c r="D18" s="146"/>
      <c r="E18" s="118"/>
      <c r="F18" s="147"/>
      <c r="G18" s="118"/>
      <c r="H18" s="118"/>
      <c r="I18" s="147"/>
    </row>
    <row r="19" spans="1:9" ht="15" customHeight="1" x14ac:dyDescent="0.15">
      <c r="A19" s="146"/>
      <c r="B19" s="118"/>
      <c r="C19" s="147"/>
      <c r="D19" s="146"/>
      <c r="E19" s="118"/>
      <c r="F19" s="147"/>
      <c r="G19" s="118"/>
      <c r="H19" s="118"/>
      <c r="I19" s="147"/>
    </row>
    <row r="20" spans="1:9" ht="15" customHeight="1" x14ac:dyDescent="0.15">
      <c r="A20" s="146"/>
      <c r="B20" s="118"/>
      <c r="C20" s="147"/>
      <c r="D20" s="146"/>
      <c r="E20" s="118"/>
      <c r="F20" s="147"/>
      <c r="G20" s="118"/>
      <c r="H20" s="118"/>
      <c r="I20" s="147"/>
    </row>
    <row r="21" spans="1:9" ht="15" customHeight="1" x14ac:dyDescent="0.15">
      <c r="A21" s="146"/>
      <c r="B21" s="118"/>
      <c r="C21" s="147"/>
      <c r="D21" s="146"/>
      <c r="E21" s="118"/>
      <c r="F21" s="147"/>
      <c r="G21" s="118"/>
      <c r="H21" s="118"/>
      <c r="I21" s="147"/>
    </row>
    <row r="22" spans="1:9" ht="15" customHeight="1" x14ac:dyDescent="0.15">
      <c r="A22" s="146"/>
      <c r="B22" s="118"/>
      <c r="C22" s="147"/>
      <c r="D22" s="146"/>
      <c r="E22" s="118"/>
      <c r="F22" s="147"/>
      <c r="G22" s="118"/>
      <c r="H22" s="118"/>
      <c r="I22" s="147"/>
    </row>
    <row r="23" spans="1:9" ht="15" customHeight="1" x14ac:dyDescent="0.15">
      <c r="A23" s="146"/>
      <c r="B23" s="118"/>
      <c r="C23" s="147"/>
      <c r="D23" s="146"/>
      <c r="E23" s="118"/>
      <c r="F23" s="147"/>
      <c r="G23" s="118"/>
      <c r="H23" s="118"/>
      <c r="I23" s="147"/>
    </row>
    <row r="24" spans="1:9" ht="15" customHeight="1" x14ac:dyDescent="0.15">
      <c r="A24" s="146"/>
      <c r="B24" s="118"/>
      <c r="C24" s="147"/>
      <c r="D24" s="146"/>
      <c r="E24" s="118"/>
      <c r="F24" s="147"/>
      <c r="G24" s="118"/>
      <c r="H24" s="118"/>
      <c r="I24" s="147"/>
    </row>
    <row r="25" spans="1:9" ht="15" customHeight="1" x14ac:dyDescent="0.15">
      <c r="A25" s="146"/>
      <c r="B25" s="118"/>
      <c r="C25" s="147"/>
      <c r="D25" s="146"/>
      <c r="E25" s="118"/>
      <c r="F25" s="147"/>
      <c r="G25" s="118"/>
      <c r="H25" s="118"/>
      <c r="I25" s="147"/>
    </row>
    <row r="26" spans="1:9" ht="15" customHeight="1" x14ac:dyDescent="0.15">
      <c r="A26" s="146"/>
      <c r="B26" s="118"/>
      <c r="C26" s="147"/>
      <c r="D26" s="146"/>
      <c r="E26" s="118"/>
      <c r="F26" s="147"/>
      <c r="G26" s="118"/>
      <c r="H26" s="118"/>
      <c r="I26" s="147"/>
    </row>
    <row r="27" spans="1:9" ht="15" customHeight="1" x14ac:dyDescent="0.15">
      <c r="A27" s="148"/>
      <c r="B27" s="149"/>
      <c r="C27" s="150"/>
      <c r="D27" s="148"/>
      <c r="E27" s="149"/>
      <c r="F27" s="150"/>
      <c r="G27" s="148"/>
      <c r="H27" s="149"/>
      <c r="I27" s="150"/>
    </row>
    <row r="28" spans="1:9" ht="15" customHeight="1" x14ac:dyDescent="0.15">
      <c r="A28" s="134" t="s">
        <v>36</v>
      </c>
      <c r="B28" s="135"/>
      <c r="C28" s="135"/>
      <c r="D28" s="135"/>
      <c r="E28" s="135"/>
      <c r="F28" s="135"/>
      <c r="G28" s="135"/>
      <c r="H28" s="135"/>
      <c r="I28" s="136"/>
    </row>
    <row r="29" spans="1:9" ht="15" customHeight="1" x14ac:dyDescent="0.15">
      <c r="A29" s="134" t="s">
        <v>37</v>
      </c>
      <c r="B29" s="135"/>
      <c r="C29" s="135"/>
      <c r="D29" s="136"/>
      <c r="E29" s="134" t="s">
        <v>38</v>
      </c>
      <c r="F29" s="135"/>
      <c r="G29" s="135"/>
      <c r="H29" s="135"/>
      <c r="I29" s="136"/>
    </row>
    <row r="30" spans="1:9" ht="15" customHeight="1" x14ac:dyDescent="0.15">
      <c r="A30" s="153"/>
      <c r="B30" s="154"/>
      <c r="C30" s="154"/>
      <c r="D30" s="155"/>
      <c r="E30" s="153"/>
      <c r="F30" s="154"/>
      <c r="G30" s="154"/>
      <c r="H30" s="154"/>
      <c r="I30" s="155"/>
    </row>
    <row r="31" spans="1:9" ht="15" customHeight="1" x14ac:dyDescent="0.15">
      <c r="A31" s="156"/>
      <c r="B31" s="157"/>
      <c r="C31" s="157"/>
      <c r="D31" s="158"/>
      <c r="E31" s="156"/>
      <c r="F31" s="157"/>
      <c r="G31" s="157"/>
      <c r="H31" s="157"/>
      <c r="I31" s="158"/>
    </row>
    <row r="32" spans="1:9" ht="15" customHeight="1" x14ac:dyDescent="0.15">
      <c r="A32" s="156"/>
      <c r="B32" s="157"/>
      <c r="C32" s="157"/>
      <c r="D32" s="158"/>
      <c r="E32" s="156"/>
      <c r="F32" s="157"/>
      <c r="G32" s="157"/>
      <c r="H32" s="157"/>
      <c r="I32" s="158"/>
    </row>
    <row r="33" spans="1:9" ht="15" customHeight="1" x14ac:dyDescent="0.15">
      <c r="A33" s="156"/>
      <c r="B33" s="157"/>
      <c r="C33" s="157"/>
      <c r="D33" s="158"/>
      <c r="E33" s="156"/>
      <c r="F33" s="157"/>
      <c r="G33" s="157"/>
      <c r="H33" s="157"/>
      <c r="I33" s="158"/>
    </row>
    <row r="34" spans="1:9" ht="15" customHeight="1" x14ac:dyDescent="0.15">
      <c r="A34" s="156"/>
      <c r="B34" s="157"/>
      <c r="C34" s="157"/>
      <c r="D34" s="158"/>
      <c r="E34" s="156"/>
      <c r="F34" s="157"/>
      <c r="G34" s="157"/>
      <c r="H34" s="157"/>
      <c r="I34" s="158"/>
    </row>
    <row r="35" spans="1:9" ht="15" customHeight="1" x14ac:dyDescent="0.15">
      <c r="A35" s="156"/>
      <c r="B35" s="157"/>
      <c r="C35" s="157"/>
      <c r="D35" s="158"/>
      <c r="E35" s="156"/>
      <c r="F35" s="157"/>
      <c r="G35" s="157"/>
      <c r="H35" s="157"/>
      <c r="I35" s="158"/>
    </row>
    <row r="36" spans="1:9" ht="15" customHeight="1" x14ac:dyDescent="0.15">
      <c r="A36" s="148"/>
      <c r="B36" s="149"/>
      <c r="C36" s="149"/>
      <c r="D36" s="150"/>
      <c r="E36" s="148"/>
      <c r="F36" s="149"/>
      <c r="G36" s="149"/>
      <c r="H36" s="149"/>
      <c r="I36" s="150"/>
    </row>
    <row r="37" spans="1:9" ht="15" customHeight="1" x14ac:dyDescent="0.15">
      <c r="A37" s="128" t="s">
        <v>39</v>
      </c>
      <c r="B37" s="129"/>
      <c r="C37" s="129"/>
      <c r="D37" s="129"/>
      <c r="E37" s="129"/>
      <c r="F37" s="129"/>
      <c r="G37" s="129"/>
      <c r="H37" s="129"/>
      <c r="I37" s="130"/>
    </row>
    <row r="38" spans="1:9" ht="15" customHeight="1" x14ac:dyDescent="0.15">
      <c r="A38" s="159"/>
      <c r="B38" s="160"/>
      <c r="C38" s="160"/>
      <c r="D38" s="160"/>
      <c r="E38" s="160"/>
      <c r="F38" s="160"/>
      <c r="G38" s="160"/>
      <c r="H38" s="160"/>
      <c r="I38" s="161"/>
    </row>
    <row r="39" spans="1:9" ht="15" customHeight="1" x14ac:dyDescent="0.15">
      <c r="A39" s="159"/>
      <c r="B39" s="160"/>
      <c r="C39" s="160"/>
      <c r="D39" s="160"/>
      <c r="E39" s="160"/>
      <c r="F39" s="160"/>
      <c r="G39" s="160"/>
      <c r="H39" s="160"/>
      <c r="I39" s="161"/>
    </row>
    <row r="40" spans="1:9" ht="15" customHeight="1" x14ac:dyDescent="0.15">
      <c r="A40" s="159"/>
      <c r="B40" s="160"/>
      <c r="C40" s="160"/>
      <c r="D40" s="160"/>
      <c r="E40" s="160"/>
      <c r="F40" s="160"/>
      <c r="G40" s="160"/>
      <c r="H40" s="160"/>
      <c r="I40" s="161"/>
    </row>
    <row r="41" spans="1:9" ht="15" customHeight="1" x14ac:dyDescent="0.15">
      <c r="A41" s="159"/>
      <c r="B41" s="160"/>
      <c r="C41" s="160"/>
      <c r="D41" s="160"/>
      <c r="E41" s="160"/>
      <c r="F41" s="160"/>
      <c r="G41" s="160"/>
      <c r="H41" s="160"/>
      <c r="I41" s="161"/>
    </row>
    <row r="42" spans="1:9" ht="15" customHeight="1" x14ac:dyDescent="0.15">
      <c r="A42" s="131"/>
      <c r="B42" s="132"/>
      <c r="C42" s="132"/>
      <c r="D42" s="132"/>
      <c r="E42" s="132"/>
      <c r="F42" s="132"/>
      <c r="G42" s="132"/>
      <c r="H42" s="132"/>
      <c r="I42" s="133"/>
    </row>
    <row r="43" spans="1:9" x14ac:dyDescent="0.15">
      <c r="A43" s="34" t="s">
        <v>40</v>
      </c>
      <c r="B43" s="35"/>
      <c r="C43" s="35"/>
      <c r="D43" s="35"/>
      <c r="E43" s="35"/>
      <c r="F43" s="35"/>
      <c r="G43" s="35"/>
      <c r="H43" s="35"/>
      <c r="I43" s="35"/>
    </row>
    <row r="44" spans="1:9" ht="15.75" customHeight="1" x14ac:dyDescent="0.15">
      <c r="A44" s="162" t="s">
        <v>41</v>
      </c>
      <c r="B44" s="162"/>
      <c r="C44" s="162"/>
      <c r="D44" s="162"/>
      <c r="E44" s="162"/>
      <c r="F44" s="162"/>
      <c r="G44" s="162"/>
      <c r="H44" s="162"/>
      <c r="I44" s="162"/>
    </row>
    <row r="45" spans="1:9" ht="15.75" customHeight="1" x14ac:dyDescent="0.15">
      <c r="A45" s="162" t="s">
        <v>42</v>
      </c>
      <c r="B45" s="162"/>
      <c r="C45" s="162"/>
      <c r="D45" s="162"/>
      <c r="E45" s="162"/>
      <c r="F45" s="162"/>
      <c r="G45" s="162"/>
      <c r="H45" s="162"/>
      <c r="I45" s="162"/>
    </row>
    <row r="46" spans="1:9" ht="15.75" customHeight="1" x14ac:dyDescent="0.15">
      <c r="A46" s="151" t="s">
        <v>43</v>
      </c>
      <c r="B46" s="152"/>
      <c r="C46" s="152"/>
      <c r="D46" s="152"/>
      <c r="E46" s="152"/>
      <c r="F46" s="152"/>
      <c r="G46" s="152"/>
      <c r="H46" s="152"/>
      <c r="I46" s="152"/>
    </row>
    <row r="47" spans="1:9" ht="15.75" customHeight="1" x14ac:dyDescent="0.15">
      <c r="A47" s="151" t="s">
        <v>44</v>
      </c>
      <c r="B47" s="152"/>
      <c r="C47" s="152"/>
      <c r="D47" s="152"/>
      <c r="E47" s="152"/>
      <c r="F47" s="152"/>
      <c r="G47" s="152"/>
      <c r="H47" s="152"/>
      <c r="I47" s="152"/>
    </row>
  </sheetData>
  <mergeCells count="70">
    <mergeCell ref="A47:I47"/>
    <mergeCell ref="A30:D36"/>
    <mergeCell ref="E30:I36"/>
    <mergeCell ref="A37:I42"/>
    <mergeCell ref="A44:I44"/>
    <mergeCell ref="A45:I45"/>
    <mergeCell ref="A46:I46"/>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3"/>
  <pageMargins left="0.78700000000000003" right="0.78700000000000003" top="0.98399999999999999" bottom="0.98399999999999999" header="0.51200000000000001" footer="0.5120000000000000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54"/>
  <sheetViews>
    <sheetView workbookViewId="0"/>
  </sheetViews>
  <sheetFormatPr defaultRowHeight="13.5" x14ac:dyDescent="0.15"/>
  <cols>
    <col min="1" max="1" width="22" style="14" customWidth="1"/>
    <col min="2" max="2" width="56.625" style="14" customWidth="1"/>
    <col min="3" max="16384" width="9" style="14"/>
  </cols>
  <sheetData>
    <row r="1" spans="1:2" ht="17.25" x14ac:dyDescent="0.2">
      <c r="A1" s="13" t="s">
        <v>45</v>
      </c>
    </row>
    <row r="3" spans="1:2" ht="17.25" x14ac:dyDescent="0.2">
      <c r="A3" s="15" t="s">
        <v>11</v>
      </c>
    </row>
    <row r="4" spans="1:2" ht="17.25" x14ac:dyDescent="0.2">
      <c r="A4" s="15"/>
    </row>
    <row r="5" spans="1:2" x14ac:dyDescent="0.15">
      <c r="A5" s="163" t="s">
        <v>12</v>
      </c>
      <c r="B5" s="163"/>
    </row>
    <row r="6" spans="1:2" ht="14.25" thickBot="1" x14ac:dyDescent="0.2">
      <c r="A6" s="163" t="s">
        <v>13</v>
      </c>
      <c r="B6" s="163"/>
    </row>
    <row r="7" spans="1:2" s="16" customFormat="1" x14ac:dyDescent="0.15">
      <c r="A7" s="164" t="s">
        <v>14</v>
      </c>
      <c r="B7" s="165"/>
    </row>
    <row r="8" spans="1:2" x14ac:dyDescent="0.15">
      <c r="A8" s="17" t="s">
        <v>15</v>
      </c>
      <c r="B8" s="18"/>
    </row>
    <row r="9" spans="1:2" x14ac:dyDescent="0.15">
      <c r="A9" s="19"/>
      <c r="B9" s="18"/>
    </row>
    <row r="10" spans="1:2" x14ac:dyDescent="0.15">
      <c r="A10" s="19"/>
      <c r="B10" s="18"/>
    </row>
    <row r="11" spans="1:2" x14ac:dyDescent="0.15">
      <c r="A11" s="19"/>
      <c r="B11" s="18"/>
    </row>
    <row r="12" spans="1:2" x14ac:dyDescent="0.15">
      <c r="A12" s="19"/>
      <c r="B12" s="18"/>
    </row>
    <row r="13" spans="1:2" x14ac:dyDescent="0.15">
      <c r="A13" s="19"/>
      <c r="B13" s="18"/>
    </row>
    <row r="14" spans="1:2" x14ac:dyDescent="0.15">
      <c r="A14" s="19"/>
      <c r="B14" s="18"/>
    </row>
    <row r="15" spans="1:2" x14ac:dyDescent="0.15">
      <c r="A15" s="19"/>
      <c r="B15" s="18"/>
    </row>
    <row r="16" spans="1:2" x14ac:dyDescent="0.15">
      <c r="A16" s="19"/>
      <c r="B16" s="18"/>
    </row>
    <row r="17" spans="1:2" x14ac:dyDescent="0.15">
      <c r="A17" s="19"/>
      <c r="B17" s="18"/>
    </row>
    <row r="18" spans="1:2" x14ac:dyDescent="0.15">
      <c r="A18" s="19"/>
      <c r="B18" s="18"/>
    </row>
    <row r="19" spans="1:2" x14ac:dyDescent="0.15">
      <c r="A19" s="19"/>
      <c r="B19" s="18"/>
    </row>
    <row r="20" spans="1:2" x14ac:dyDescent="0.15">
      <c r="A20" s="19"/>
      <c r="B20" s="18"/>
    </row>
    <row r="21" spans="1:2" x14ac:dyDescent="0.15">
      <c r="A21" s="19"/>
      <c r="B21" s="18"/>
    </row>
    <row r="22" spans="1:2" x14ac:dyDescent="0.15">
      <c r="A22" s="19"/>
      <c r="B22" s="18"/>
    </row>
    <row r="23" spans="1:2" x14ac:dyDescent="0.15">
      <c r="A23" s="19"/>
      <c r="B23" s="18"/>
    </row>
    <row r="24" spans="1:2" x14ac:dyDescent="0.15">
      <c r="A24" s="19" t="s">
        <v>16</v>
      </c>
      <c r="B24" s="18"/>
    </row>
    <row r="25" spans="1:2" x14ac:dyDescent="0.15">
      <c r="A25" s="19"/>
      <c r="B25" s="18"/>
    </row>
    <row r="26" spans="1:2" x14ac:dyDescent="0.15">
      <c r="A26" s="19"/>
      <c r="B26" s="18"/>
    </row>
    <row r="27" spans="1:2" x14ac:dyDescent="0.15">
      <c r="A27" s="19"/>
      <c r="B27" s="18"/>
    </row>
    <row r="28" spans="1:2" x14ac:dyDescent="0.15">
      <c r="A28" s="19"/>
      <c r="B28" s="18"/>
    </row>
    <row r="29" spans="1:2" x14ac:dyDescent="0.15">
      <c r="A29" s="19"/>
      <c r="B29" s="18"/>
    </row>
    <row r="30" spans="1:2" x14ac:dyDescent="0.15">
      <c r="A30" s="19"/>
      <c r="B30" s="18"/>
    </row>
    <row r="31" spans="1:2" x14ac:dyDescent="0.15">
      <c r="A31" s="20"/>
      <c r="B31" s="21"/>
    </row>
    <row r="32" spans="1:2" x14ac:dyDescent="0.15">
      <c r="A32" s="22" t="s">
        <v>17</v>
      </c>
      <c r="B32" s="23" t="s">
        <v>18</v>
      </c>
    </row>
    <row r="33" spans="1:2" x14ac:dyDescent="0.15">
      <c r="A33" s="24"/>
      <c r="B33" s="25"/>
    </row>
    <row r="34" spans="1:2" x14ac:dyDescent="0.15">
      <c r="A34" s="19"/>
      <c r="B34" s="18"/>
    </row>
    <row r="35" spans="1:2" x14ac:dyDescent="0.15">
      <c r="A35" s="19"/>
      <c r="B35" s="18"/>
    </row>
    <row r="36" spans="1:2" x14ac:dyDescent="0.15">
      <c r="A36" s="19"/>
      <c r="B36" s="18"/>
    </row>
    <row r="37" spans="1:2" x14ac:dyDescent="0.15">
      <c r="A37" s="19"/>
      <c r="B37" s="18"/>
    </row>
    <row r="38" spans="1:2" x14ac:dyDescent="0.15">
      <c r="A38" s="19"/>
      <c r="B38" s="18"/>
    </row>
    <row r="39" spans="1:2" x14ac:dyDescent="0.15">
      <c r="A39" s="19"/>
      <c r="B39" s="18"/>
    </row>
    <row r="40" spans="1:2" x14ac:dyDescent="0.15">
      <c r="A40" s="19"/>
      <c r="B40" s="18"/>
    </row>
    <row r="41" spans="1:2" x14ac:dyDescent="0.15">
      <c r="A41" s="19"/>
      <c r="B41" s="18"/>
    </row>
    <row r="42" spans="1:2" x14ac:dyDescent="0.15">
      <c r="A42" s="19"/>
      <c r="B42" s="18"/>
    </row>
    <row r="43" spans="1:2" x14ac:dyDescent="0.15">
      <c r="A43" s="19"/>
      <c r="B43" s="18"/>
    </row>
    <row r="44" spans="1:2" x14ac:dyDescent="0.15">
      <c r="A44" s="19"/>
      <c r="B44" s="18"/>
    </row>
    <row r="45" spans="1:2" x14ac:dyDescent="0.15">
      <c r="A45" s="19"/>
      <c r="B45" s="18"/>
    </row>
    <row r="46" spans="1:2" x14ac:dyDescent="0.15">
      <c r="A46" s="19"/>
      <c r="B46" s="18"/>
    </row>
    <row r="47" spans="1:2" x14ac:dyDescent="0.15">
      <c r="A47" s="19"/>
      <c r="B47" s="18"/>
    </row>
    <row r="48" spans="1:2" x14ac:dyDescent="0.15">
      <c r="A48" s="19"/>
      <c r="B48" s="18"/>
    </row>
    <row r="49" spans="1:2" x14ac:dyDescent="0.15">
      <c r="A49" s="19"/>
      <c r="B49" s="18"/>
    </row>
    <row r="50" spans="1:2" ht="14.25" thickBot="1" x14ac:dyDescent="0.2">
      <c r="A50" s="26"/>
      <c r="B50" s="27"/>
    </row>
    <row r="51" spans="1:2" x14ac:dyDescent="0.15">
      <c r="A51" s="28" t="s">
        <v>19</v>
      </c>
      <c r="B51" s="29"/>
    </row>
    <row r="52" spans="1:2" s="30" customFormat="1" ht="11.25" x14ac:dyDescent="0.15">
      <c r="A52" s="166" t="s">
        <v>20</v>
      </c>
      <c r="B52" s="166"/>
    </row>
    <row r="53" spans="1:2" s="30" customFormat="1" ht="11.25" x14ac:dyDescent="0.15">
      <c r="A53" s="30" t="s">
        <v>21</v>
      </c>
    </row>
    <row r="54" spans="1:2" s="30" customFormat="1" ht="11.25" x14ac:dyDescent="0.15">
      <c r="A54" s="30" t="s">
        <v>22</v>
      </c>
    </row>
  </sheetData>
  <mergeCells count="4">
    <mergeCell ref="A5:B5"/>
    <mergeCell ref="A6:B6"/>
    <mergeCell ref="A7:B7"/>
    <mergeCell ref="A52:B52"/>
  </mergeCells>
  <phoneticPr fontId="3"/>
  <pageMargins left="1.1811023622047245" right="0.78740157480314965" top="0.98425196850393704" bottom="0.98425196850393704" header="0.51181102362204722" footer="0.5118110236220472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L51"/>
  <sheetViews>
    <sheetView workbookViewId="0">
      <selection activeCell="B1" sqref="B1"/>
    </sheetView>
  </sheetViews>
  <sheetFormatPr defaultRowHeight="19.5" customHeight="1" x14ac:dyDescent="0.15"/>
  <cols>
    <col min="1" max="1" width="1.625" style="37" customWidth="1"/>
    <col min="2" max="2" width="5.125" style="37" customWidth="1"/>
    <col min="3" max="4" width="7.5" style="37" customWidth="1"/>
    <col min="5" max="11" width="9.375" style="37" customWidth="1"/>
    <col min="12" max="12" width="5" style="37" customWidth="1"/>
    <col min="13" max="16384" width="9" style="37"/>
  </cols>
  <sheetData>
    <row r="1" spans="2:12" ht="19.5" customHeight="1" x14ac:dyDescent="0.15">
      <c r="B1" s="36" t="s">
        <v>88</v>
      </c>
    </row>
    <row r="2" spans="2:12" ht="30" customHeight="1" x14ac:dyDescent="0.15">
      <c r="B2" s="175" t="s">
        <v>49</v>
      </c>
      <c r="C2" s="175"/>
      <c r="D2" s="175"/>
      <c r="E2" s="175"/>
      <c r="F2" s="175"/>
      <c r="G2" s="175"/>
      <c r="H2" s="175"/>
      <c r="I2" s="175"/>
      <c r="J2" s="175"/>
      <c r="K2" s="175"/>
      <c r="L2" s="38"/>
    </row>
    <row r="3" spans="2:12" ht="15" customHeight="1" x14ac:dyDescent="0.15">
      <c r="B3" s="39"/>
      <c r="C3" s="39"/>
      <c r="D3" s="39"/>
      <c r="E3" s="39"/>
      <c r="F3" s="39"/>
      <c r="G3" s="39"/>
      <c r="H3" s="39"/>
      <c r="I3" s="39"/>
      <c r="J3" s="39"/>
      <c r="K3" s="39"/>
      <c r="L3" s="39"/>
    </row>
    <row r="4" spans="2:12" ht="22.5" customHeight="1" x14ac:dyDescent="0.15">
      <c r="K4" s="40"/>
    </row>
    <row r="5" spans="2:12" ht="22.5" customHeight="1" x14ac:dyDescent="0.15">
      <c r="B5" s="176" t="s">
        <v>73</v>
      </c>
      <c r="C5" s="176"/>
      <c r="D5" s="176"/>
      <c r="E5" s="41"/>
      <c r="H5" s="42"/>
      <c r="I5" s="42"/>
      <c r="J5" s="42"/>
      <c r="K5" s="43" t="s">
        <v>74</v>
      </c>
    </row>
    <row r="6" spans="2:12" ht="22.5" customHeight="1" x14ac:dyDescent="0.15"/>
    <row r="7" spans="2:12" ht="22.5" customHeight="1" x14ac:dyDescent="0.15">
      <c r="F7" t="s">
        <v>47</v>
      </c>
    </row>
    <row r="8" spans="2:12" ht="22.5" customHeight="1" x14ac:dyDescent="0.15">
      <c r="F8" t="s">
        <v>50</v>
      </c>
    </row>
    <row r="9" spans="2:12" ht="22.5" customHeight="1" x14ac:dyDescent="0.15">
      <c r="F9" t="s">
        <v>31</v>
      </c>
      <c r="K9" s="40"/>
    </row>
    <row r="10" spans="2:12" ht="22.5" customHeight="1" x14ac:dyDescent="0.15">
      <c r="F10" t="s">
        <v>51</v>
      </c>
      <c r="K10" s="41" t="s">
        <v>52</v>
      </c>
    </row>
    <row r="11" spans="2:12" ht="22.5" customHeight="1" x14ac:dyDescent="0.15"/>
    <row r="12" spans="2:12" ht="22.5" customHeight="1" x14ac:dyDescent="0.15">
      <c r="B12" s="37" t="s">
        <v>53</v>
      </c>
    </row>
    <row r="13" spans="2:12" ht="6.75" customHeight="1" thickBot="1" x14ac:dyDescent="0.2"/>
    <row r="14" spans="2:12" ht="30" customHeight="1" x14ac:dyDescent="0.15">
      <c r="B14" s="177" t="s">
        <v>46</v>
      </c>
      <c r="C14" s="178"/>
      <c r="D14" s="179"/>
      <c r="E14" s="44"/>
      <c r="F14" s="44"/>
      <c r="G14" s="44"/>
      <c r="H14" s="180" t="s">
        <v>75</v>
      </c>
      <c r="I14" s="180"/>
      <c r="J14" s="180"/>
      <c r="K14" s="181"/>
    </row>
    <row r="15" spans="2:12" ht="36.75" customHeight="1" thickBot="1" x14ac:dyDescent="0.2">
      <c r="B15" s="182" t="s">
        <v>54</v>
      </c>
      <c r="C15" s="183"/>
      <c r="D15" s="184"/>
      <c r="E15" s="185"/>
      <c r="F15" s="186"/>
      <c r="G15" s="186"/>
      <c r="H15" s="186"/>
      <c r="I15" s="186"/>
      <c r="J15" s="186"/>
      <c r="K15" s="187"/>
    </row>
    <row r="16" spans="2:12" ht="37.5" customHeight="1" thickTop="1" x14ac:dyDescent="0.15">
      <c r="B16" s="167" t="s">
        <v>55</v>
      </c>
      <c r="C16" s="168"/>
      <c r="D16" s="169"/>
      <c r="E16" s="188"/>
      <c r="F16" s="189"/>
      <c r="G16" s="189"/>
      <c r="H16" s="189"/>
      <c r="I16" s="189"/>
      <c r="J16" s="189"/>
      <c r="K16" s="190"/>
    </row>
    <row r="17" spans="2:11" ht="22.5" customHeight="1" x14ac:dyDescent="0.15">
      <c r="B17" s="170"/>
      <c r="C17" s="171"/>
      <c r="D17" s="172"/>
      <c r="E17" s="173" t="s">
        <v>56</v>
      </c>
      <c r="F17" s="173"/>
      <c r="G17" s="173"/>
      <c r="H17" s="173"/>
      <c r="I17" s="173"/>
      <c r="J17" s="173"/>
      <c r="K17" s="174"/>
    </row>
    <row r="18" spans="2:11" ht="22.5" customHeight="1" x14ac:dyDescent="0.15">
      <c r="B18" s="191" t="s">
        <v>57</v>
      </c>
      <c r="C18" s="192"/>
      <c r="D18" s="193"/>
      <c r="E18" s="45" t="s">
        <v>58</v>
      </c>
      <c r="F18" s="45"/>
      <c r="G18" s="45"/>
      <c r="H18" s="45"/>
      <c r="I18" s="45"/>
      <c r="J18" s="45"/>
      <c r="K18" s="46"/>
    </row>
    <row r="19" spans="2:11" ht="22.5" customHeight="1" x14ac:dyDescent="0.15">
      <c r="B19" s="194"/>
      <c r="C19" s="195"/>
      <c r="D19" s="196"/>
      <c r="E19" s="200"/>
      <c r="F19" s="200"/>
      <c r="G19" s="200"/>
      <c r="H19" s="200"/>
      <c r="I19" s="200"/>
      <c r="J19" s="200"/>
      <c r="K19" s="201"/>
    </row>
    <row r="20" spans="2:11" ht="22.5" customHeight="1" thickBot="1" x14ac:dyDescent="0.2">
      <c r="B20" s="197"/>
      <c r="C20" s="198"/>
      <c r="D20" s="199"/>
      <c r="E20" s="202"/>
      <c r="F20" s="202"/>
      <c r="G20" s="202"/>
      <c r="H20" s="202"/>
      <c r="I20" s="202"/>
      <c r="J20" s="202"/>
      <c r="K20" s="203"/>
    </row>
    <row r="21" spans="2:11" ht="22.5" customHeight="1" x14ac:dyDescent="0.15">
      <c r="B21" s="204" t="s">
        <v>59</v>
      </c>
      <c r="C21" s="205"/>
      <c r="D21" s="206"/>
      <c r="E21" s="210" t="s">
        <v>60</v>
      </c>
      <c r="F21" s="210"/>
      <c r="G21" s="210"/>
      <c r="H21" s="210"/>
      <c r="I21" s="210"/>
      <c r="J21" s="210"/>
      <c r="K21" s="211"/>
    </row>
    <row r="22" spans="2:11" ht="30" customHeight="1" x14ac:dyDescent="0.15">
      <c r="B22" s="207"/>
      <c r="C22" s="208"/>
      <c r="D22" s="209"/>
      <c r="E22" s="171"/>
      <c r="F22" s="171"/>
      <c r="G22" s="171"/>
      <c r="H22" s="171"/>
      <c r="I22" s="171"/>
      <c r="J22" s="171"/>
      <c r="K22" s="172"/>
    </row>
    <row r="23" spans="2:11" ht="37.5" customHeight="1" x14ac:dyDescent="0.15">
      <c r="B23" s="212" t="s">
        <v>61</v>
      </c>
      <c r="C23" s="213"/>
      <c r="D23" s="214"/>
      <c r="E23" s="210" t="s">
        <v>48</v>
      </c>
      <c r="F23" s="210"/>
      <c r="G23" s="210"/>
      <c r="H23" s="210"/>
      <c r="I23" s="210"/>
      <c r="J23" s="210"/>
      <c r="K23" s="211"/>
    </row>
    <row r="24" spans="2:11" ht="37.5" customHeight="1" thickBot="1" x14ac:dyDescent="0.2">
      <c r="B24" s="47"/>
      <c r="C24" s="216" t="s">
        <v>62</v>
      </c>
      <c r="D24" s="217"/>
      <c r="E24" s="218" t="s">
        <v>48</v>
      </c>
      <c r="F24" s="218"/>
      <c r="G24" s="218"/>
      <c r="H24" s="218"/>
      <c r="I24" s="218"/>
      <c r="J24" s="218"/>
      <c r="K24" s="219"/>
    </row>
    <row r="25" spans="2:11" ht="14.25" customHeight="1" x14ac:dyDescent="0.15"/>
    <row r="26" spans="2:11" ht="6.75" customHeight="1" x14ac:dyDescent="0.15">
      <c r="B26" s="48"/>
      <c r="C26" s="48"/>
      <c r="D26" s="48"/>
      <c r="E26" s="48"/>
      <c r="F26" s="48"/>
    </row>
    <row r="27" spans="2:11" s="51" customFormat="1" ht="33.75" customHeight="1" x14ac:dyDescent="0.15">
      <c r="B27" s="49" t="s">
        <v>63</v>
      </c>
      <c r="C27" s="50" t="s">
        <v>64</v>
      </c>
      <c r="D27" s="215" t="s">
        <v>65</v>
      </c>
      <c r="E27" s="215"/>
      <c r="F27" s="215"/>
      <c r="G27" s="215"/>
      <c r="H27" s="215"/>
      <c r="I27" s="215"/>
      <c r="J27" s="215"/>
      <c r="K27" s="215"/>
    </row>
    <row r="28" spans="2:11" s="51" customFormat="1" ht="54.75" customHeight="1" x14ac:dyDescent="0.15">
      <c r="B28" s="49"/>
      <c r="C28" s="50" t="s">
        <v>66</v>
      </c>
      <c r="D28" s="215" t="s">
        <v>67</v>
      </c>
      <c r="E28" s="215"/>
      <c r="F28" s="215"/>
      <c r="G28" s="215"/>
      <c r="H28" s="215"/>
      <c r="I28" s="215"/>
      <c r="J28" s="215"/>
      <c r="K28" s="215"/>
    </row>
    <row r="29" spans="2:11" s="51" customFormat="1" ht="15" customHeight="1" x14ac:dyDescent="0.15">
      <c r="C29" s="50" t="s">
        <v>68</v>
      </c>
      <c r="D29" s="215" t="s">
        <v>69</v>
      </c>
      <c r="E29" s="215"/>
      <c r="F29" s="215"/>
      <c r="G29" s="215"/>
      <c r="H29" s="215"/>
      <c r="I29" s="215"/>
      <c r="J29" s="215"/>
      <c r="K29" s="215"/>
    </row>
    <row r="30" spans="2:11" s="51" customFormat="1" ht="15" customHeight="1" x14ac:dyDescent="0.15">
      <c r="C30" s="52"/>
      <c r="D30" s="215"/>
      <c r="E30" s="215"/>
      <c r="F30" s="215"/>
      <c r="G30" s="215"/>
      <c r="H30" s="215"/>
      <c r="I30" s="215"/>
      <c r="J30" s="215"/>
      <c r="K30" s="215"/>
    </row>
    <row r="31" spans="2:11" s="51" customFormat="1" ht="15" customHeight="1" x14ac:dyDescent="0.15">
      <c r="D31" s="215" t="s">
        <v>70</v>
      </c>
      <c r="E31" s="215"/>
      <c r="F31" s="215"/>
      <c r="G31" s="215"/>
      <c r="H31" s="215"/>
      <c r="I31" s="215"/>
      <c r="J31" s="215"/>
      <c r="K31" s="215"/>
    </row>
    <row r="32" spans="2:11" s="51" customFormat="1" ht="15" customHeight="1" x14ac:dyDescent="0.15">
      <c r="D32" s="215"/>
      <c r="E32" s="215"/>
      <c r="F32" s="215"/>
      <c r="G32" s="215"/>
      <c r="H32" s="215"/>
      <c r="I32" s="215"/>
      <c r="J32" s="215"/>
      <c r="K32" s="215"/>
    </row>
    <row r="33" spans="3:11" s="51" customFormat="1" ht="15" customHeight="1" x14ac:dyDescent="0.15">
      <c r="C33" s="50" t="s">
        <v>71</v>
      </c>
      <c r="D33" s="215" t="s">
        <v>72</v>
      </c>
      <c r="E33" s="215"/>
      <c r="F33" s="215"/>
      <c r="G33" s="215"/>
      <c r="H33" s="215"/>
      <c r="I33" s="215"/>
      <c r="J33" s="215"/>
      <c r="K33" s="215"/>
    </row>
    <row r="34" spans="3:11" s="51" customFormat="1" ht="15" customHeight="1" x14ac:dyDescent="0.15">
      <c r="C34" s="50"/>
      <c r="D34" s="215"/>
      <c r="E34" s="215"/>
      <c r="F34" s="215"/>
      <c r="G34" s="215"/>
      <c r="H34" s="215"/>
      <c r="I34" s="215"/>
      <c r="J34" s="215"/>
      <c r="K34" s="215"/>
    </row>
    <row r="35" spans="3:11" s="51" customFormat="1" ht="15" customHeight="1" x14ac:dyDescent="0.15">
      <c r="C35" s="50"/>
      <c r="D35" s="53"/>
      <c r="E35" s="53"/>
      <c r="F35" s="53"/>
      <c r="G35" s="53"/>
      <c r="H35" s="53"/>
      <c r="I35" s="53"/>
      <c r="J35" s="53"/>
      <c r="K35" s="53"/>
    </row>
    <row r="36" spans="3:11" s="51" customFormat="1" ht="15" customHeight="1" x14ac:dyDescent="0.15">
      <c r="C36" s="50"/>
      <c r="D36" s="53"/>
      <c r="E36" s="53"/>
      <c r="F36" s="53"/>
      <c r="G36" s="53"/>
      <c r="H36" s="53"/>
      <c r="I36" s="53"/>
      <c r="J36" s="53"/>
      <c r="K36" s="53"/>
    </row>
    <row r="37" spans="3:11" s="51" customFormat="1" ht="15" customHeight="1" x14ac:dyDescent="0.15">
      <c r="C37" s="50"/>
      <c r="D37" s="53"/>
      <c r="E37" s="53"/>
      <c r="F37" s="53"/>
      <c r="G37" s="53"/>
      <c r="H37" s="53"/>
      <c r="I37" s="53"/>
      <c r="J37" s="53"/>
      <c r="K37" s="53"/>
    </row>
    <row r="38" spans="3:11" s="51" customFormat="1" ht="15" customHeight="1" x14ac:dyDescent="0.15">
      <c r="C38" s="50"/>
      <c r="D38" s="53"/>
      <c r="E38" s="53"/>
      <c r="F38" s="53"/>
      <c r="G38" s="53"/>
      <c r="H38" s="53"/>
      <c r="I38" s="53"/>
      <c r="J38" s="53"/>
      <c r="K38" s="53"/>
    </row>
    <row r="39" spans="3:11" s="51" customFormat="1" ht="15" customHeight="1" x14ac:dyDescent="0.15">
      <c r="C39" s="54"/>
    </row>
    <row r="40" spans="3:11" s="51" customFormat="1" ht="15" customHeight="1" x14ac:dyDescent="0.15"/>
    <row r="41" spans="3:11" s="51" customFormat="1" ht="15" customHeight="1" x14ac:dyDescent="0.15"/>
    <row r="42" spans="3:11" s="51" customFormat="1" ht="15" customHeight="1" x14ac:dyDescent="0.15"/>
    <row r="43" spans="3:11" s="51" customFormat="1" ht="15" customHeight="1" x14ac:dyDescent="0.15"/>
    <row r="44" spans="3:11" s="51" customFormat="1" ht="15" customHeight="1" x14ac:dyDescent="0.15"/>
    <row r="45" spans="3:11" s="51" customFormat="1" ht="15" customHeight="1" x14ac:dyDescent="0.15"/>
    <row r="46" spans="3:11" s="51" customFormat="1" ht="15" customHeight="1" x14ac:dyDescent="0.15"/>
    <row r="47" spans="3:11" s="51" customFormat="1" ht="15" customHeight="1" x14ac:dyDescent="0.15"/>
    <row r="48" spans="3:11" s="51" customFormat="1" ht="15" customHeight="1" x14ac:dyDescent="0.15"/>
    <row r="49" s="51" customFormat="1" ht="15" customHeight="1" x14ac:dyDescent="0.15"/>
    <row r="50" s="51" customFormat="1" ht="15" customHeight="1" x14ac:dyDescent="0.15"/>
    <row r="51" s="51" customFormat="1" ht="15" customHeight="1" x14ac:dyDescent="0.15"/>
  </sheetData>
  <mergeCells count="22">
    <mergeCell ref="D33:K34"/>
    <mergeCell ref="C24:D24"/>
    <mergeCell ref="E24:K24"/>
    <mergeCell ref="D27:K27"/>
    <mergeCell ref="D28:K28"/>
    <mergeCell ref="D29:K30"/>
    <mergeCell ref="D31:K32"/>
    <mergeCell ref="B18:D20"/>
    <mergeCell ref="E19:K20"/>
    <mergeCell ref="B21:D22"/>
    <mergeCell ref="E21:K22"/>
    <mergeCell ref="B23:D23"/>
    <mergeCell ref="E23:K23"/>
    <mergeCell ref="B16:D17"/>
    <mergeCell ref="E17:K17"/>
    <mergeCell ref="B2:K2"/>
    <mergeCell ref="B5:D5"/>
    <mergeCell ref="B14:D14"/>
    <mergeCell ref="H14:K14"/>
    <mergeCell ref="B15:D15"/>
    <mergeCell ref="E15:K15"/>
    <mergeCell ref="E16:K16"/>
  </mergeCells>
  <phoneticPr fontId="3"/>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3B0C1-C8A6-4BC5-9A37-E898B28DB4AB}">
  <sheetPr>
    <pageSetUpPr fitToPage="1"/>
  </sheetPr>
  <dimension ref="A1:AO86"/>
  <sheetViews>
    <sheetView showGridLines="0" view="pageBreakPreview" zoomScale="70" zoomScaleNormal="100" zoomScaleSheetLayoutView="70" workbookViewId="0"/>
  </sheetViews>
  <sheetFormatPr defaultColWidth="8.25" defaultRowHeight="21" customHeight="1" x14ac:dyDescent="0.15"/>
  <cols>
    <col min="1" max="1" width="2.625" style="228" customWidth="1"/>
    <col min="2" max="2" width="15" style="221" customWidth="1"/>
    <col min="3" max="3" width="7.25" style="228" customWidth="1"/>
    <col min="4" max="5" width="7.625" style="228" customWidth="1"/>
    <col min="6" max="36" width="2.625" style="228" customWidth="1"/>
    <col min="37" max="37" width="6.625" style="228" customWidth="1"/>
    <col min="38" max="39" width="7.625" style="228" customWidth="1"/>
    <col min="40" max="40" width="5.625" style="228" customWidth="1"/>
    <col min="41" max="16384" width="8.25" style="228"/>
  </cols>
  <sheetData>
    <row r="1" spans="1:41" ht="24.95" customHeight="1" x14ac:dyDescent="0.15">
      <c r="A1" s="220" t="s">
        <v>94</v>
      </c>
      <c r="C1" s="222"/>
      <c r="D1" s="222"/>
      <c r="E1" s="222"/>
      <c r="F1" s="222"/>
      <c r="G1" s="222"/>
      <c r="H1" s="222"/>
      <c r="I1" s="222"/>
      <c r="J1" s="222"/>
      <c r="K1" s="222"/>
      <c r="L1" s="222"/>
      <c r="M1" s="222"/>
      <c r="N1" s="222"/>
      <c r="O1" s="222"/>
      <c r="P1" s="222"/>
      <c r="Q1" s="222"/>
      <c r="R1" s="222"/>
      <c r="S1" s="222"/>
      <c r="T1" s="222"/>
      <c r="U1" s="222"/>
      <c r="V1" s="222"/>
      <c r="W1" s="222"/>
      <c r="X1" s="223"/>
      <c r="Y1" s="223"/>
      <c r="Z1" s="224"/>
      <c r="AA1" s="224"/>
      <c r="AB1" s="224"/>
      <c r="AC1" s="224"/>
      <c r="AD1" s="225"/>
      <c r="AE1" s="225"/>
      <c r="AF1" s="225"/>
      <c r="AG1" s="225"/>
      <c r="AH1" s="225"/>
      <c r="AI1" s="226" t="s">
        <v>95</v>
      </c>
      <c r="AJ1" s="226"/>
      <c r="AK1" s="227" t="s">
        <v>96</v>
      </c>
      <c r="AL1" s="227"/>
      <c r="AM1" s="227"/>
      <c r="AN1" s="227"/>
    </row>
    <row r="2" spans="1:41" ht="18" customHeight="1" x14ac:dyDescent="0.15">
      <c r="A2" s="224"/>
      <c r="B2" s="229"/>
      <c r="C2" s="229"/>
      <c r="D2" s="229"/>
      <c r="E2" s="229"/>
      <c r="F2" s="229"/>
      <c r="G2" s="229"/>
      <c r="H2" s="229"/>
      <c r="I2" s="229"/>
      <c r="J2" s="229"/>
      <c r="K2" s="229"/>
      <c r="L2" s="229"/>
      <c r="M2" s="230">
        <v>2026</v>
      </c>
      <c r="N2" s="230"/>
      <c r="O2" s="230"/>
      <c r="P2" s="230"/>
      <c r="Q2" s="231" t="s">
        <v>97</v>
      </c>
      <c r="R2" s="231"/>
      <c r="S2" s="230">
        <v>4</v>
      </c>
      <c r="T2" s="230"/>
      <c r="U2" s="231" t="s">
        <v>98</v>
      </c>
      <c r="V2" s="231"/>
      <c r="W2" s="229"/>
      <c r="X2" s="229"/>
      <c r="Y2" s="229"/>
      <c r="Z2" s="224"/>
      <c r="AA2" s="224"/>
      <c r="AC2" s="226"/>
      <c r="AD2" s="229"/>
      <c r="AE2" s="229"/>
      <c r="AF2" s="229"/>
      <c r="AG2" s="229"/>
      <c r="AH2" s="229"/>
      <c r="AI2" s="226" t="s">
        <v>99</v>
      </c>
      <c r="AJ2" s="226"/>
      <c r="AK2" s="232"/>
      <c r="AL2" s="232"/>
      <c r="AM2" s="232"/>
      <c r="AN2" s="232"/>
    </row>
    <row r="3" spans="1:41" ht="18" customHeight="1" x14ac:dyDescent="0.15">
      <c r="A3" s="233"/>
      <c r="B3" s="233"/>
      <c r="C3" s="233"/>
      <c r="D3" s="233"/>
      <c r="E3" s="233"/>
      <c r="F3" s="233"/>
      <c r="G3" s="233"/>
      <c r="H3" s="233"/>
      <c r="I3" s="233"/>
      <c r="J3" s="233"/>
      <c r="K3" s="233"/>
      <c r="L3" s="233"/>
      <c r="M3" s="233"/>
      <c r="N3" s="233"/>
      <c r="O3" s="233"/>
      <c r="P3" s="233"/>
      <c r="Q3" s="233"/>
      <c r="R3" s="233"/>
      <c r="S3" s="233"/>
      <c r="T3" s="233"/>
      <c r="U3" s="233"/>
      <c r="V3" s="233"/>
      <c r="W3" s="233"/>
      <c r="Y3" s="234"/>
      <c r="Z3" s="234"/>
      <c r="AA3" s="234"/>
      <c r="AB3" s="224"/>
      <c r="AC3" s="234"/>
      <c r="AD3" s="234"/>
      <c r="AE3" s="234"/>
      <c r="AF3" s="234"/>
      <c r="AG3" s="234"/>
      <c r="AH3" s="234"/>
      <c r="AI3" s="235" t="s">
        <v>100</v>
      </c>
      <c r="AJ3" s="226"/>
      <c r="AK3" s="236" t="s">
        <v>101</v>
      </c>
      <c r="AL3" s="236"/>
      <c r="AM3" s="236"/>
      <c r="AN3" s="236"/>
      <c r="AO3" s="228" t="s">
        <v>208</v>
      </c>
    </row>
    <row r="4" spans="1:41" ht="18" customHeight="1" x14ac:dyDescent="0.15">
      <c r="A4" s="233"/>
      <c r="B4" s="233"/>
      <c r="C4" s="233"/>
      <c r="D4" s="233"/>
      <c r="E4" s="233"/>
      <c r="F4" s="233"/>
      <c r="G4" s="233"/>
      <c r="H4" s="233"/>
      <c r="I4" s="233"/>
      <c r="J4" s="233"/>
      <c r="K4" s="233"/>
      <c r="L4" s="233"/>
      <c r="M4" s="233"/>
      <c r="N4" s="233"/>
      <c r="O4" s="233"/>
      <c r="P4" s="233"/>
      <c r="Q4" s="233"/>
      <c r="R4" s="233"/>
      <c r="S4" s="233"/>
      <c r="T4" s="233"/>
      <c r="U4" s="233"/>
      <c r="V4" s="233"/>
      <c r="W4" s="233"/>
      <c r="Y4" s="234"/>
      <c r="Z4" s="234"/>
      <c r="AA4" s="234"/>
      <c r="AB4" s="224"/>
      <c r="AC4" s="234"/>
      <c r="AD4" s="234"/>
      <c r="AE4" s="234"/>
      <c r="AF4" s="234"/>
      <c r="AG4" s="234"/>
      <c r="AH4" s="234"/>
      <c r="AI4" s="235" t="s">
        <v>102</v>
      </c>
      <c r="AJ4" s="226"/>
      <c r="AK4" s="236"/>
      <c r="AL4" s="236"/>
      <c r="AM4" s="236"/>
      <c r="AN4" s="236"/>
      <c r="AO4" s="228" t="s">
        <v>209</v>
      </c>
    </row>
    <row r="5" spans="1:41" ht="18" customHeight="1" x14ac:dyDescent="0.15">
      <c r="A5" s="233"/>
      <c r="B5" s="233"/>
      <c r="C5" s="233"/>
      <c r="D5" s="233"/>
      <c r="E5" s="233"/>
      <c r="F5" s="233"/>
      <c r="G5" s="233"/>
      <c r="H5" s="233"/>
      <c r="I5" s="233"/>
      <c r="J5" s="233"/>
      <c r="K5" s="233"/>
      <c r="L5" s="233"/>
      <c r="M5" s="233"/>
      <c r="N5" s="233"/>
      <c r="O5" s="233"/>
      <c r="P5" s="233"/>
      <c r="Q5" s="233"/>
      <c r="R5" s="233"/>
      <c r="S5" s="233"/>
      <c r="U5" s="233"/>
      <c r="V5" s="233"/>
      <c r="W5" s="233"/>
      <c r="Y5" s="234"/>
      <c r="Z5" s="234"/>
      <c r="AA5" s="234"/>
      <c r="AB5" s="224"/>
      <c r="AC5" s="234"/>
      <c r="AD5" s="234"/>
      <c r="AE5" s="234"/>
      <c r="AF5" s="234"/>
      <c r="AG5" s="235" t="s">
        <v>103</v>
      </c>
      <c r="AH5" s="237">
        <v>40</v>
      </c>
      <c r="AI5" s="237"/>
      <c r="AJ5" s="237"/>
      <c r="AK5" s="234" t="s">
        <v>104</v>
      </c>
      <c r="AL5" s="238">
        <v>160</v>
      </c>
      <c r="AM5" s="234" t="s">
        <v>105</v>
      </c>
      <c r="AN5" s="224"/>
    </row>
    <row r="6" spans="1:41" ht="9.9499999999999993" customHeight="1" x14ac:dyDescent="0.15">
      <c r="A6" s="224"/>
      <c r="B6" s="239"/>
      <c r="C6" s="239"/>
      <c r="D6" s="239"/>
      <c r="E6" s="239"/>
      <c r="F6" s="239"/>
      <c r="G6" s="239"/>
      <c r="H6" s="239"/>
      <c r="I6" s="239"/>
      <c r="J6" s="239"/>
      <c r="K6" s="239"/>
      <c r="L6" s="239"/>
      <c r="M6" s="239"/>
      <c r="N6" s="239"/>
      <c r="O6" s="239"/>
      <c r="P6" s="239"/>
      <c r="Q6" s="239"/>
      <c r="R6" s="239"/>
      <c r="S6" s="239"/>
      <c r="T6" s="239"/>
      <c r="U6" s="239"/>
      <c r="V6" s="239"/>
      <c r="W6" s="239"/>
      <c r="X6" s="229"/>
      <c r="Y6" s="229"/>
      <c r="Z6" s="229"/>
      <c r="AA6" s="229"/>
      <c r="AB6" s="229"/>
      <c r="AC6" s="229"/>
      <c r="AD6" s="229"/>
      <c r="AE6" s="229"/>
      <c r="AF6" s="229"/>
      <c r="AG6" s="229"/>
      <c r="AH6" s="229"/>
      <c r="AI6" s="229"/>
      <c r="AJ6" s="229"/>
      <c r="AK6" s="229"/>
      <c r="AL6" s="229"/>
      <c r="AM6" s="224"/>
      <c r="AN6" s="224"/>
    </row>
    <row r="7" spans="1:41" ht="15" customHeight="1" x14ac:dyDescent="0.15">
      <c r="A7" s="240" t="s">
        <v>106</v>
      </c>
      <c r="B7" s="241" t="s">
        <v>107</v>
      </c>
      <c r="C7" s="242" t="s">
        <v>108</v>
      </c>
      <c r="D7" s="243" t="s">
        <v>109</v>
      </c>
      <c r="E7" s="244" t="s">
        <v>110</v>
      </c>
      <c r="F7" s="245" t="s">
        <v>111</v>
      </c>
      <c r="G7" s="245"/>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46" t="s">
        <v>112</v>
      </c>
      <c r="AL7" s="247" t="s">
        <v>113</v>
      </c>
      <c r="AM7" s="248" t="s">
        <v>114</v>
      </c>
      <c r="AN7" s="248"/>
    </row>
    <row r="8" spans="1:41" ht="15" customHeight="1" x14ac:dyDescent="0.15">
      <c r="A8" s="240"/>
      <c r="B8" s="249"/>
      <c r="C8" s="250"/>
      <c r="D8" s="243"/>
      <c r="E8" s="244"/>
      <c r="F8" s="243" t="s">
        <v>115</v>
      </c>
      <c r="G8" s="243"/>
      <c r="H8" s="243"/>
      <c r="I8" s="243"/>
      <c r="J8" s="243"/>
      <c r="K8" s="243"/>
      <c r="L8" s="243"/>
      <c r="M8" s="243" t="s">
        <v>116</v>
      </c>
      <c r="N8" s="243"/>
      <c r="O8" s="243"/>
      <c r="P8" s="243"/>
      <c r="Q8" s="243"/>
      <c r="R8" s="243"/>
      <c r="S8" s="243"/>
      <c r="T8" s="243" t="s">
        <v>117</v>
      </c>
      <c r="U8" s="243"/>
      <c r="V8" s="243"/>
      <c r="W8" s="243"/>
      <c r="X8" s="243"/>
      <c r="Y8" s="243"/>
      <c r="Z8" s="243"/>
      <c r="AA8" s="243" t="s">
        <v>118</v>
      </c>
      <c r="AB8" s="243"/>
      <c r="AC8" s="243"/>
      <c r="AD8" s="243"/>
      <c r="AE8" s="243"/>
      <c r="AF8" s="243"/>
      <c r="AG8" s="243"/>
      <c r="AH8" s="351" t="s">
        <v>119</v>
      </c>
      <c r="AI8" s="351"/>
      <c r="AJ8" s="351"/>
      <c r="AK8" s="246"/>
      <c r="AL8" s="247"/>
      <c r="AM8" s="248"/>
      <c r="AN8" s="248"/>
    </row>
    <row r="9" spans="1:41" ht="15" customHeight="1" x14ac:dyDescent="0.15">
      <c r="A9" s="240"/>
      <c r="B9" s="251" t="s">
        <v>120</v>
      </c>
      <c r="C9" s="250"/>
      <c r="D9" s="243"/>
      <c r="E9" s="244"/>
      <c r="F9" s="252">
        <f>DATE($M$2,$S$2,1)</f>
        <v>46113</v>
      </c>
      <c r="G9" s="252">
        <f>DATE($M$2,$S$2,2)</f>
        <v>46114</v>
      </c>
      <c r="H9" s="252">
        <f>DATE($M$2,$S$2,3)</f>
        <v>46115</v>
      </c>
      <c r="I9" s="252">
        <f>DATE($M$2,$S$2,4)</f>
        <v>46116</v>
      </c>
      <c r="J9" s="252">
        <f>DATE($M$2,$S$2,5)</f>
        <v>46117</v>
      </c>
      <c r="K9" s="252">
        <f>DATE($M$2,$S$2,6)</f>
        <v>46118</v>
      </c>
      <c r="L9" s="252">
        <f>DATE($M$2,$S$2,7)</f>
        <v>46119</v>
      </c>
      <c r="M9" s="252">
        <f>DATE($M$2,$S$2,8)</f>
        <v>46120</v>
      </c>
      <c r="N9" s="252">
        <f>DATE($M$2,$S$2,9)</f>
        <v>46121</v>
      </c>
      <c r="O9" s="252">
        <f>DATE($M$2,$S$2,10)</f>
        <v>46122</v>
      </c>
      <c r="P9" s="252">
        <f>DATE($M$2,$S$2,11)</f>
        <v>46123</v>
      </c>
      <c r="Q9" s="252">
        <f>DATE($M$2,$S$2,12)</f>
        <v>46124</v>
      </c>
      <c r="R9" s="252">
        <f>DATE($M$2,$S$2,13)</f>
        <v>46125</v>
      </c>
      <c r="S9" s="252">
        <f>DATE($M$2,$S$2,14)</f>
        <v>46126</v>
      </c>
      <c r="T9" s="252">
        <f>DATE($M$2,$S$2,15)</f>
        <v>46127</v>
      </c>
      <c r="U9" s="252">
        <f>DATE($M$2,$S$2,16)</f>
        <v>46128</v>
      </c>
      <c r="V9" s="252">
        <f>DATE($M$2,$S$2,17)</f>
        <v>46129</v>
      </c>
      <c r="W9" s="252">
        <f>DATE($M$2,$S$2,18)</f>
        <v>46130</v>
      </c>
      <c r="X9" s="252">
        <f>DATE($M$2,$S$2,19)</f>
        <v>46131</v>
      </c>
      <c r="Y9" s="252">
        <f>DATE($M$2,$S$2,20)</f>
        <v>46132</v>
      </c>
      <c r="Z9" s="252">
        <f>DATE($M$2,$S$2,21)</f>
        <v>46133</v>
      </c>
      <c r="AA9" s="252">
        <f>DATE($M$2,$S$2,22)</f>
        <v>46134</v>
      </c>
      <c r="AB9" s="252">
        <f>DATE($M$2,$S$2,23)</f>
        <v>46135</v>
      </c>
      <c r="AC9" s="252">
        <f>DATE($M$2,$S$2,24)</f>
        <v>46136</v>
      </c>
      <c r="AD9" s="252">
        <f>DATE($M$2,$S$2,25)</f>
        <v>46137</v>
      </c>
      <c r="AE9" s="252">
        <f>DATE($M$2,$S$2,26)</f>
        <v>46138</v>
      </c>
      <c r="AF9" s="252">
        <f>DATE($M$2,$S$2,27)</f>
        <v>46139</v>
      </c>
      <c r="AG9" s="252">
        <f>DATE($M$2,$S$2,28)</f>
        <v>46140</v>
      </c>
      <c r="AH9" s="352">
        <f>IF(DAY(EOMONTH(F9,0))&lt;29,"",DATE($M$2,$S$2,29))</f>
        <v>46141</v>
      </c>
      <c r="AI9" s="352">
        <f>IF(DAY(EOMONTH(F9,0))&lt;30,"",DATE($M$2,$S$2,30))</f>
        <v>46142</v>
      </c>
      <c r="AJ9" s="352" t="str">
        <f>IF(DAY(EOMONTH(F9,0))&lt;31,"",DATE($M$2,$S$2,31))</f>
        <v/>
      </c>
      <c r="AK9" s="246"/>
      <c r="AL9" s="247"/>
      <c r="AM9" s="248"/>
      <c r="AN9" s="248"/>
    </row>
    <row r="10" spans="1:41" ht="15" customHeight="1" x14ac:dyDescent="0.15">
      <c r="A10" s="240"/>
      <c r="B10" s="253"/>
      <c r="C10" s="254"/>
      <c r="D10" s="243"/>
      <c r="E10" s="244"/>
      <c r="F10" s="255">
        <f>DATE($M$2,$S$2,1)</f>
        <v>46113</v>
      </c>
      <c r="G10" s="255">
        <f>DATE($M$2,$S$2,2)</f>
        <v>46114</v>
      </c>
      <c r="H10" s="255">
        <f>DATE($M$2,$S$2,3)</f>
        <v>46115</v>
      </c>
      <c r="I10" s="255">
        <f>DATE($M$2,$S$2,4)</f>
        <v>46116</v>
      </c>
      <c r="J10" s="255">
        <f>DATE($M$2,$S$2,5)</f>
        <v>46117</v>
      </c>
      <c r="K10" s="255">
        <f>DATE($M$2,$S$2,6)</f>
        <v>46118</v>
      </c>
      <c r="L10" s="255">
        <f>DATE($M$2,$S$2,7)</f>
        <v>46119</v>
      </c>
      <c r="M10" s="255">
        <f>DATE($M$2,$S$2,8)</f>
        <v>46120</v>
      </c>
      <c r="N10" s="255">
        <f>DATE($M$2,$S$2,9)</f>
        <v>46121</v>
      </c>
      <c r="O10" s="255">
        <f>DATE($M$2,$S$2,10)</f>
        <v>46122</v>
      </c>
      <c r="P10" s="255">
        <f>DATE($M$2,$S$2,11)</f>
        <v>46123</v>
      </c>
      <c r="Q10" s="255">
        <f>DATE($M$2,$S$2,12)</f>
        <v>46124</v>
      </c>
      <c r="R10" s="255">
        <f>DATE($M$2,$S$2,13)</f>
        <v>46125</v>
      </c>
      <c r="S10" s="255">
        <f>DATE($M$2,$S$2,14)</f>
        <v>46126</v>
      </c>
      <c r="T10" s="255">
        <f>DATE($M$2,$S$2,15)</f>
        <v>46127</v>
      </c>
      <c r="U10" s="255">
        <f>DATE($M$2,$S$2,16)</f>
        <v>46128</v>
      </c>
      <c r="V10" s="255">
        <f>DATE($M$2,$S$2,17)</f>
        <v>46129</v>
      </c>
      <c r="W10" s="255">
        <f>DATE($M$2,$S$2,18)</f>
        <v>46130</v>
      </c>
      <c r="X10" s="255">
        <f>DATE($M$2,$S$2,19)</f>
        <v>46131</v>
      </c>
      <c r="Y10" s="255">
        <f>DATE($M$2,$S$2,20)</f>
        <v>46132</v>
      </c>
      <c r="Z10" s="255">
        <f>DATE($M$2,$S$2,21)</f>
        <v>46133</v>
      </c>
      <c r="AA10" s="255">
        <f>DATE($M$2,$S$2,22)</f>
        <v>46134</v>
      </c>
      <c r="AB10" s="255">
        <f>DATE($M$2,$S$2,23)</f>
        <v>46135</v>
      </c>
      <c r="AC10" s="255">
        <f>DATE($M$2,$S$2,24)</f>
        <v>46136</v>
      </c>
      <c r="AD10" s="255">
        <f>DATE($M$2,$S$2,25)</f>
        <v>46137</v>
      </c>
      <c r="AE10" s="255">
        <f>DATE($M$2,$S$2,26)</f>
        <v>46138</v>
      </c>
      <c r="AF10" s="255">
        <f>DATE($M$2,$S$2,27)</f>
        <v>46139</v>
      </c>
      <c r="AG10" s="255">
        <f>DATE($M$2,$S$2,28)</f>
        <v>46140</v>
      </c>
      <c r="AH10" s="353">
        <f>IF(DAY(EOMONTH(F10,0))&lt;29,"",DATE($M$2,$S$2,29))</f>
        <v>46141</v>
      </c>
      <c r="AI10" s="353">
        <f>IF(DAY(EOMONTH(F10,0))&lt;30,"",DATE($M$2,$S$2,30))</f>
        <v>46142</v>
      </c>
      <c r="AJ10" s="353" t="str">
        <f>IF(DAY(EOMONTH(F10,0))&lt;31,"",DATE($M$2,$S$2,31))</f>
        <v/>
      </c>
      <c r="AK10" s="246"/>
      <c r="AL10" s="247"/>
      <c r="AM10" s="248"/>
      <c r="AN10" s="248"/>
    </row>
    <row r="11" spans="1:41" ht="18" customHeight="1" x14ac:dyDescent="0.15">
      <c r="A11" s="256">
        <v>1</v>
      </c>
      <c r="B11" s="257" t="s">
        <v>121</v>
      </c>
      <c r="C11" s="258" t="s">
        <v>122</v>
      </c>
      <c r="D11" s="259"/>
      <c r="E11" s="260" t="s">
        <v>122</v>
      </c>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354"/>
      <c r="AI11" s="354"/>
      <c r="AJ11" s="354"/>
      <c r="AK11" s="262"/>
      <c r="AL11" s="263"/>
      <c r="AM11" s="264"/>
      <c r="AN11" s="264"/>
    </row>
    <row r="12" spans="1:41" ht="18" customHeight="1" x14ac:dyDescent="0.15">
      <c r="A12" s="256">
        <v>2</v>
      </c>
      <c r="B12" s="257" t="s">
        <v>123</v>
      </c>
      <c r="C12" s="258" t="s">
        <v>124</v>
      </c>
      <c r="D12" s="259"/>
      <c r="E12" s="260" t="s">
        <v>124</v>
      </c>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354"/>
      <c r="AI12" s="354"/>
      <c r="AJ12" s="354"/>
      <c r="AK12" s="265">
        <f>+SUM(F12:AJ12)</f>
        <v>0</v>
      </c>
      <c r="AL12" s="266">
        <f t="shared" ref="AL12:AL30" si="0">IF($AK$3="４週",AK12/4,AK12/(DAY(EOMONTH($F$9,0))/7))</f>
        <v>0</v>
      </c>
      <c r="AM12" s="264"/>
      <c r="AN12" s="264"/>
    </row>
    <row r="13" spans="1:41" ht="18" customHeight="1" x14ac:dyDescent="0.15">
      <c r="A13" s="256">
        <v>3</v>
      </c>
      <c r="B13" s="257" t="s">
        <v>123</v>
      </c>
      <c r="C13" s="258" t="s">
        <v>125</v>
      </c>
      <c r="D13" s="259"/>
      <c r="E13" s="260" t="s">
        <v>125</v>
      </c>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354"/>
      <c r="AI13" s="354"/>
      <c r="AJ13" s="354"/>
      <c r="AK13" s="265">
        <f>+SUM(F13:AJ13)</f>
        <v>0</v>
      </c>
      <c r="AL13" s="266">
        <f t="shared" si="0"/>
        <v>0</v>
      </c>
      <c r="AM13" s="264"/>
      <c r="AN13" s="264"/>
    </row>
    <row r="14" spans="1:41" ht="18" customHeight="1" x14ac:dyDescent="0.15">
      <c r="A14" s="256">
        <v>4</v>
      </c>
      <c r="B14" s="257" t="s">
        <v>126</v>
      </c>
      <c r="C14" s="258" t="s">
        <v>125</v>
      </c>
      <c r="D14" s="259"/>
      <c r="E14" s="260" t="s">
        <v>127</v>
      </c>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354"/>
      <c r="AI14" s="354"/>
      <c r="AJ14" s="354"/>
      <c r="AK14" s="265">
        <f t="shared" ref="AK14:AK30" si="1">+SUM(F14:AJ14)</f>
        <v>0</v>
      </c>
      <c r="AL14" s="266">
        <f t="shared" si="0"/>
        <v>0</v>
      </c>
      <c r="AM14" s="264"/>
      <c r="AN14" s="264"/>
    </row>
    <row r="15" spans="1:41" ht="18" customHeight="1" x14ac:dyDescent="0.15">
      <c r="A15" s="256">
        <v>5</v>
      </c>
      <c r="B15" s="257" t="s">
        <v>126</v>
      </c>
      <c r="C15" s="258" t="s">
        <v>125</v>
      </c>
      <c r="D15" s="259"/>
      <c r="E15" s="260" t="s">
        <v>128</v>
      </c>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354"/>
      <c r="AI15" s="354"/>
      <c r="AJ15" s="354"/>
      <c r="AK15" s="265">
        <f t="shared" si="1"/>
        <v>0</v>
      </c>
      <c r="AL15" s="266">
        <f t="shared" si="0"/>
        <v>0</v>
      </c>
      <c r="AM15" s="264"/>
      <c r="AN15" s="264"/>
    </row>
    <row r="16" spans="1:41" ht="18" customHeight="1" x14ac:dyDescent="0.15">
      <c r="A16" s="256">
        <v>6</v>
      </c>
      <c r="B16" s="257" t="s">
        <v>126</v>
      </c>
      <c r="C16" s="258" t="s">
        <v>127</v>
      </c>
      <c r="D16" s="259"/>
      <c r="E16" s="260" t="s">
        <v>129</v>
      </c>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354"/>
      <c r="AI16" s="354"/>
      <c r="AJ16" s="354"/>
      <c r="AK16" s="265">
        <f t="shared" si="1"/>
        <v>0</v>
      </c>
      <c r="AL16" s="266">
        <f t="shared" si="0"/>
        <v>0</v>
      </c>
      <c r="AM16" s="264"/>
      <c r="AN16" s="264"/>
    </row>
    <row r="17" spans="1:40" ht="18" customHeight="1" x14ac:dyDescent="0.15">
      <c r="A17" s="256">
        <v>7</v>
      </c>
      <c r="B17" s="257" t="s">
        <v>126</v>
      </c>
      <c r="C17" s="258" t="s">
        <v>127</v>
      </c>
      <c r="D17" s="259"/>
      <c r="E17" s="260" t="s">
        <v>130</v>
      </c>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354"/>
      <c r="AI17" s="354"/>
      <c r="AJ17" s="354"/>
      <c r="AK17" s="265">
        <f t="shared" si="1"/>
        <v>0</v>
      </c>
      <c r="AL17" s="266">
        <f t="shared" si="0"/>
        <v>0</v>
      </c>
      <c r="AM17" s="264"/>
      <c r="AN17" s="264"/>
    </row>
    <row r="18" spans="1:40" ht="18" customHeight="1" x14ac:dyDescent="0.15">
      <c r="A18" s="256">
        <v>8</v>
      </c>
      <c r="B18" s="257" t="s">
        <v>126</v>
      </c>
      <c r="C18" s="258" t="s">
        <v>127</v>
      </c>
      <c r="D18" s="259"/>
      <c r="E18" s="260" t="s">
        <v>131</v>
      </c>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354"/>
      <c r="AI18" s="354"/>
      <c r="AJ18" s="354"/>
      <c r="AK18" s="265">
        <f t="shared" si="1"/>
        <v>0</v>
      </c>
      <c r="AL18" s="266">
        <f t="shared" si="0"/>
        <v>0</v>
      </c>
      <c r="AM18" s="264"/>
      <c r="AN18" s="264"/>
    </row>
    <row r="19" spans="1:40" ht="18" customHeight="1" x14ac:dyDescent="0.15">
      <c r="A19" s="256">
        <v>9</v>
      </c>
      <c r="B19" s="257" t="s">
        <v>126</v>
      </c>
      <c r="C19" s="258" t="s">
        <v>127</v>
      </c>
      <c r="D19" s="259"/>
      <c r="E19" s="260" t="s">
        <v>132</v>
      </c>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354"/>
      <c r="AI19" s="354"/>
      <c r="AJ19" s="354"/>
      <c r="AK19" s="265">
        <f t="shared" si="1"/>
        <v>0</v>
      </c>
      <c r="AL19" s="266">
        <f t="shared" si="0"/>
        <v>0</v>
      </c>
      <c r="AM19" s="264"/>
      <c r="AN19" s="264"/>
    </row>
    <row r="20" spans="1:40" ht="18" customHeight="1" x14ac:dyDescent="0.15">
      <c r="A20" s="256">
        <v>10</v>
      </c>
      <c r="B20" s="257" t="s">
        <v>126</v>
      </c>
      <c r="C20" s="258" t="s">
        <v>127</v>
      </c>
      <c r="D20" s="259"/>
      <c r="E20" s="260" t="s">
        <v>133</v>
      </c>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354"/>
      <c r="AI20" s="354"/>
      <c r="AJ20" s="354"/>
      <c r="AK20" s="265">
        <f t="shared" si="1"/>
        <v>0</v>
      </c>
      <c r="AL20" s="266">
        <f t="shared" si="0"/>
        <v>0</v>
      </c>
      <c r="AM20" s="264"/>
      <c r="AN20" s="264"/>
    </row>
    <row r="21" spans="1:40" ht="18" customHeight="1" x14ac:dyDescent="0.15">
      <c r="A21" s="256">
        <v>11</v>
      </c>
      <c r="B21" s="257"/>
      <c r="C21" s="258"/>
      <c r="D21" s="259"/>
      <c r="E21" s="260"/>
      <c r="F21" s="261"/>
      <c r="G21" s="261"/>
      <c r="H21" s="261"/>
      <c r="I21" s="261"/>
      <c r="J21" s="261"/>
      <c r="K21" s="261"/>
      <c r="L21" s="261"/>
      <c r="M21" s="261"/>
      <c r="N21" s="261"/>
      <c r="O21" s="261"/>
      <c r="P21" s="261"/>
      <c r="Q21" s="261"/>
      <c r="R21" s="261"/>
      <c r="S21" s="261"/>
      <c r="T21" s="261"/>
      <c r="U21" s="261"/>
      <c r="V21" s="261"/>
      <c r="W21" s="261"/>
      <c r="X21" s="261"/>
      <c r="Y21" s="261"/>
      <c r="Z21" s="261"/>
      <c r="AA21" s="261"/>
      <c r="AB21" s="261"/>
      <c r="AC21" s="261"/>
      <c r="AD21" s="261"/>
      <c r="AE21" s="261"/>
      <c r="AF21" s="261"/>
      <c r="AG21" s="261"/>
      <c r="AH21" s="354"/>
      <c r="AI21" s="354"/>
      <c r="AJ21" s="354"/>
      <c r="AK21" s="265">
        <f t="shared" si="1"/>
        <v>0</v>
      </c>
      <c r="AL21" s="266">
        <f t="shared" si="0"/>
        <v>0</v>
      </c>
      <c r="AM21" s="264"/>
      <c r="AN21" s="264"/>
    </row>
    <row r="22" spans="1:40" ht="18" customHeight="1" x14ac:dyDescent="0.15">
      <c r="A22" s="256">
        <v>12</v>
      </c>
      <c r="B22" s="257"/>
      <c r="C22" s="258"/>
      <c r="D22" s="259"/>
      <c r="E22" s="260"/>
      <c r="F22" s="261"/>
      <c r="G22" s="261"/>
      <c r="H22" s="261"/>
      <c r="I22" s="261"/>
      <c r="J22" s="261"/>
      <c r="K22" s="261"/>
      <c r="L22" s="261"/>
      <c r="M22" s="261"/>
      <c r="N22" s="261"/>
      <c r="O22" s="261"/>
      <c r="P22" s="261"/>
      <c r="Q22" s="261"/>
      <c r="R22" s="261"/>
      <c r="S22" s="261"/>
      <c r="T22" s="261"/>
      <c r="U22" s="261"/>
      <c r="V22" s="261"/>
      <c r="W22" s="261"/>
      <c r="X22" s="261"/>
      <c r="Y22" s="261"/>
      <c r="Z22" s="261"/>
      <c r="AA22" s="261"/>
      <c r="AB22" s="261"/>
      <c r="AC22" s="261"/>
      <c r="AD22" s="261"/>
      <c r="AE22" s="261"/>
      <c r="AF22" s="261"/>
      <c r="AG22" s="261"/>
      <c r="AH22" s="354"/>
      <c r="AI22" s="354"/>
      <c r="AJ22" s="354"/>
      <c r="AK22" s="265">
        <f t="shared" si="1"/>
        <v>0</v>
      </c>
      <c r="AL22" s="266">
        <f t="shared" si="0"/>
        <v>0</v>
      </c>
      <c r="AM22" s="264"/>
      <c r="AN22" s="264"/>
    </row>
    <row r="23" spans="1:40" ht="18" customHeight="1" x14ac:dyDescent="0.15">
      <c r="A23" s="256">
        <v>13</v>
      </c>
      <c r="B23" s="257"/>
      <c r="C23" s="258"/>
      <c r="D23" s="259"/>
      <c r="E23" s="260"/>
      <c r="F23" s="261"/>
      <c r="G23" s="261"/>
      <c r="H23" s="261"/>
      <c r="I23" s="261"/>
      <c r="J23" s="261"/>
      <c r="K23" s="261"/>
      <c r="L23" s="261"/>
      <c r="M23" s="261"/>
      <c r="N23" s="261"/>
      <c r="O23" s="261"/>
      <c r="P23" s="261"/>
      <c r="Q23" s="261"/>
      <c r="R23" s="261"/>
      <c r="S23" s="261"/>
      <c r="T23" s="261"/>
      <c r="U23" s="261"/>
      <c r="V23" s="261"/>
      <c r="W23" s="261"/>
      <c r="X23" s="261"/>
      <c r="Y23" s="261"/>
      <c r="Z23" s="261"/>
      <c r="AA23" s="261"/>
      <c r="AB23" s="261"/>
      <c r="AC23" s="261"/>
      <c r="AD23" s="261"/>
      <c r="AE23" s="261"/>
      <c r="AF23" s="261"/>
      <c r="AG23" s="261"/>
      <c r="AH23" s="354"/>
      <c r="AI23" s="354"/>
      <c r="AJ23" s="354"/>
      <c r="AK23" s="265">
        <f t="shared" si="1"/>
        <v>0</v>
      </c>
      <c r="AL23" s="266">
        <f t="shared" si="0"/>
        <v>0</v>
      </c>
      <c r="AM23" s="264"/>
      <c r="AN23" s="264"/>
    </row>
    <row r="24" spans="1:40" ht="18" customHeight="1" x14ac:dyDescent="0.15">
      <c r="A24" s="256">
        <v>14</v>
      </c>
      <c r="B24" s="257"/>
      <c r="C24" s="258"/>
      <c r="D24" s="259"/>
      <c r="E24" s="260"/>
      <c r="F24" s="261"/>
      <c r="G24" s="261"/>
      <c r="H24" s="261"/>
      <c r="I24" s="261"/>
      <c r="J24" s="261"/>
      <c r="K24" s="261"/>
      <c r="L24" s="261"/>
      <c r="M24" s="261"/>
      <c r="N24" s="261"/>
      <c r="O24" s="261"/>
      <c r="P24" s="261"/>
      <c r="Q24" s="261"/>
      <c r="R24" s="261"/>
      <c r="S24" s="261"/>
      <c r="T24" s="261"/>
      <c r="U24" s="261"/>
      <c r="V24" s="261"/>
      <c r="W24" s="261"/>
      <c r="X24" s="261"/>
      <c r="Y24" s="261"/>
      <c r="Z24" s="261"/>
      <c r="AA24" s="261"/>
      <c r="AB24" s="261"/>
      <c r="AC24" s="261"/>
      <c r="AD24" s="261"/>
      <c r="AE24" s="261"/>
      <c r="AF24" s="261"/>
      <c r="AG24" s="261"/>
      <c r="AH24" s="354"/>
      <c r="AI24" s="354"/>
      <c r="AJ24" s="354"/>
      <c r="AK24" s="265">
        <f t="shared" si="1"/>
        <v>0</v>
      </c>
      <c r="AL24" s="266">
        <f t="shared" si="0"/>
        <v>0</v>
      </c>
      <c r="AM24" s="264"/>
      <c r="AN24" s="264"/>
    </row>
    <row r="25" spans="1:40" ht="18" customHeight="1" x14ac:dyDescent="0.15">
      <c r="A25" s="256">
        <v>15</v>
      </c>
      <c r="B25" s="257"/>
      <c r="C25" s="258"/>
      <c r="D25" s="259"/>
      <c r="E25" s="260"/>
      <c r="F25" s="261"/>
      <c r="G25" s="261"/>
      <c r="H25" s="261"/>
      <c r="I25" s="261"/>
      <c r="J25" s="261"/>
      <c r="K25" s="261"/>
      <c r="L25" s="261"/>
      <c r="M25" s="261"/>
      <c r="N25" s="261"/>
      <c r="O25" s="261"/>
      <c r="P25" s="261"/>
      <c r="Q25" s="261"/>
      <c r="R25" s="261"/>
      <c r="S25" s="261"/>
      <c r="T25" s="261"/>
      <c r="U25" s="261"/>
      <c r="V25" s="261"/>
      <c r="W25" s="261"/>
      <c r="X25" s="261"/>
      <c r="Y25" s="261"/>
      <c r="Z25" s="261"/>
      <c r="AA25" s="261"/>
      <c r="AB25" s="261"/>
      <c r="AC25" s="261"/>
      <c r="AD25" s="261"/>
      <c r="AE25" s="261"/>
      <c r="AF25" s="261"/>
      <c r="AG25" s="261"/>
      <c r="AH25" s="354"/>
      <c r="AI25" s="354"/>
      <c r="AJ25" s="354"/>
      <c r="AK25" s="265">
        <f t="shared" si="1"/>
        <v>0</v>
      </c>
      <c r="AL25" s="266">
        <f t="shared" si="0"/>
        <v>0</v>
      </c>
      <c r="AM25" s="264"/>
      <c r="AN25" s="264"/>
    </row>
    <row r="26" spans="1:40" ht="18" customHeight="1" x14ac:dyDescent="0.15">
      <c r="A26" s="256">
        <v>16</v>
      </c>
      <c r="B26" s="257"/>
      <c r="C26" s="258"/>
      <c r="D26" s="259"/>
      <c r="E26" s="260"/>
      <c r="F26" s="261"/>
      <c r="G26" s="261"/>
      <c r="H26" s="261"/>
      <c r="I26" s="261"/>
      <c r="J26" s="261"/>
      <c r="K26" s="261"/>
      <c r="L26" s="261"/>
      <c r="M26" s="261"/>
      <c r="N26" s="261"/>
      <c r="O26" s="261"/>
      <c r="P26" s="261"/>
      <c r="Q26" s="261"/>
      <c r="R26" s="261"/>
      <c r="S26" s="261"/>
      <c r="T26" s="261"/>
      <c r="U26" s="261"/>
      <c r="V26" s="261"/>
      <c r="W26" s="261"/>
      <c r="X26" s="261"/>
      <c r="Y26" s="261"/>
      <c r="Z26" s="261"/>
      <c r="AA26" s="261"/>
      <c r="AB26" s="261"/>
      <c r="AC26" s="261"/>
      <c r="AD26" s="261"/>
      <c r="AE26" s="261"/>
      <c r="AF26" s="261"/>
      <c r="AG26" s="261"/>
      <c r="AH26" s="354"/>
      <c r="AI26" s="354"/>
      <c r="AJ26" s="354"/>
      <c r="AK26" s="265">
        <f t="shared" si="1"/>
        <v>0</v>
      </c>
      <c r="AL26" s="266">
        <f t="shared" si="0"/>
        <v>0</v>
      </c>
      <c r="AM26" s="264"/>
      <c r="AN26" s="264"/>
    </row>
    <row r="27" spans="1:40" ht="18" customHeight="1" x14ac:dyDescent="0.15">
      <c r="A27" s="256">
        <v>17</v>
      </c>
      <c r="B27" s="257"/>
      <c r="C27" s="258"/>
      <c r="D27" s="259"/>
      <c r="E27" s="260"/>
      <c r="F27" s="261"/>
      <c r="G27" s="261"/>
      <c r="H27" s="261"/>
      <c r="I27" s="261"/>
      <c r="J27" s="261"/>
      <c r="K27" s="261"/>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354"/>
      <c r="AI27" s="354"/>
      <c r="AJ27" s="354"/>
      <c r="AK27" s="265">
        <f t="shared" si="1"/>
        <v>0</v>
      </c>
      <c r="AL27" s="266">
        <f t="shared" si="0"/>
        <v>0</v>
      </c>
      <c r="AM27" s="264"/>
      <c r="AN27" s="264"/>
    </row>
    <row r="28" spans="1:40" ht="18" customHeight="1" x14ac:dyDescent="0.15">
      <c r="A28" s="256">
        <v>18</v>
      </c>
      <c r="B28" s="257"/>
      <c r="C28" s="258"/>
      <c r="D28" s="259"/>
      <c r="E28" s="260"/>
      <c r="F28" s="261"/>
      <c r="G28" s="261"/>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354"/>
      <c r="AI28" s="354"/>
      <c r="AJ28" s="354"/>
      <c r="AK28" s="265">
        <f t="shared" si="1"/>
        <v>0</v>
      </c>
      <c r="AL28" s="266">
        <f t="shared" si="0"/>
        <v>0</v>
      </c>
      <c r="AM28" s="264"/>
      <c r="AN28" s="264"/>
    </row>
    <row r="29" spans="1:40" ht="18" customHeight="1" x14ac:dyDescent="0.15">
      <c r="A29" s="256">
        <v>19</v>
      </c>
      <c r="B29" s="257"/>
      <c r="C29" s="258"/>
      <c r="D29" s="259"/>
      <c r="E29" s="260"/>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354"/>
      <c r="AI29" s="354"/>
      <c r="AJ29" s="354"/>
      <c r="AK29" s="265">
        <f t="shared" si="1"/>
        <v>0</v>
      </c>
      <c r="AL29" s="266">
        <f t="shared" si="0"/>
        <v>0</v>
      </c>
      <c r="AM29" s="264"/>
      <c r="AN29" s="264"/>
    </row>
    <row r="30" spans="1:40" ht="18" customHeight="1" x14ac:dyDescent="0.15">
      <c r="A30" s="256">
        <v>20</v>
      </c>
      <c r="B30" s="257"/>
      <c r="C30" s="258"/>
      <c r="D30" s="259"/>
      <c r="E30" s="260"/>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354"/>
      <c r="AI30" s="354"/>
      <c r="AJ30" s="354"/>
      <c r="AK30" s="265">
        <f t="shared" si="1"/>
        <v>0</v>
      </c>
      <c r="AL30" s="266">
        <f t="shared" si="0"/>
        <v>0</v>
      </c>
      <c r="AM30" s="264"/>
      <c r="AN30" s="264"/>
    </row>
    <row r="31" spans="1:40" ht="18" customHeight="1" x14ac:dyDescent="0.15">
      <c r="A31" s="244" t="s">
        <v>134</v>
      </c>
      <c r="B31" s="267"/>
      <c r="C31" s="267"/>
      <c r="D31" s="267"/>
      <c r="E31" s="267"/>
      <c r="F31" s="268">
        <f>+SUM(F11:F30)</f>
        <v>0</v>
      </c>
      <c r="G31" s="268">
        <f t="shared" ref="G31:AJ31" si="2">+SUM(G11:G30)</f>
        <v>0</v>
      </c>
      <c r="H31" s="268">
        <f t="shared" si="2"/>
        <v>0</v>
      </c>
      <c r="I31" s="268">
        <f t="shared" si="2"/>
        <v>0</v>
      </c>
      <c r="J31" s="268">
        <f t="shared" si="2"/>
        <v>0</v>
      </c>
      <c r="K31" s="268">
        <f t="shared" si="2"/>
        <v>0</v>
      </c>
      <c r="L31" s="268">
        <f t="shared" si="2"/>
        <v>0</v>
      </c>
      <c r="M31" s="268">
        <f t="shared" si="2"/>
        <v>0</v>
      </c>
      <c r="N31" s="268">
        <f t="shared" si="2"/>
        <v>0</v>
      </c>
      <c r="O31" s="268">
        <f t="shared" si="2"/>
        <v>0</v>
      </c>
      <c r="P31" s="268">
        <f t="shared" si="2"/>
        <v>0</v>
      </c>
      <c r="Q31" s="268">
        <f t="shared" si="2"/>
        <v>0</v>
      </c>
      <c r="R31" s="268">
        <f t="shared" si="2"/>
        <v>0</v>
      </c>
      <c r="S31" s="268">
        <f t="shared" si="2"/>
        <v>0</v>
      </c>
      <c r="T31" s="268">
        <f t="shared" si="2"/>
        <v>0</v>
      </c>
      <c r="U31" s="268">
        <f t="shared" si="2"/>
        <v>0</v>
      </c>
      <c r="V31" s="268">
        <f t="shared" si="2"/>
        <v>0</v>
      </c>
      <c r="W31" s="268">
        <f t="shared" si="2"/>
        <v>0</v>
      </c>
      <c r="X31" s="268">
        <f t="shared" si="2"/>
        <v>0</v>
      </c>
      <c r="Y31" s="268">
        <f t="shared" si="2"/>
        <v>0</v>
      </c>
      <c r="Z31" s="268">
        <f t="shared" si="2"/>
        <v>0</v>
      </c>
      <c r="AA31" s="268">
        <f t="shared" si="2"/>
        <v>0</v>
      </c>
      <c r="AB31" s="268">
        <f t="shared" si="2"/>
        <v>0</v>
      </c>
      <c r="AC31" s="268">
        <f t="shared" si="2"/>
        <v>0</v>
      </c>
      <c r="AD31" s="268">
        <f t="shared" si="2"/>
        <v>0</v>
      </c>
      <c r="AE31" s="268">
        <f t="shared" si="2"/>
        <v>0</v>
      </c>
      <c r="AF31" s="268">
        <f t="shared" si="2"/>
        <v>0</v>
      </c>
      <c r="AG31" s="268">
        <f t="shared" si="2"/>
        <v>0</v>
      </c>
      <c r="AH31" s="354">
        <f t="shared" si="2"/>
        <v>0</v>
      </c>
      <c r="AI31" s="354">
        <f t="shared" si="2"/>
        <v>0</v>
      </c>
      <c r="AJ31" s="354">
        <f t="shared" si="2"/>
        <v>0</v>
      </c>
      <c r="AK31" s="265">
        <f>+SUM(F31:AJ31)</f>
        <v>0</v>
      </c>
      <c r="AL31" s="266">
        <f>IF($AK$3="４週",AK31/4,AK31/(DAY(EOMONTH($F$9,0))/7))</f>
        <v>0</v>
      </c>
      <c r="AM31" s="240"/>
      <c r="AN31" s="240"/>
    </row>
    <row r="32" spans="1:40" ht="18" customHeight="1" x14ac:dyDescent="0.15">
      <c r="A32" s="267" t="s">
        <v>135</v>
      </c>
      <c r="B32" s="267"/>
      <c r="C32" s="267"/>
      <c r="D32" s="267"/>
      <c r="E32" s="269"/>
      <c r="F32" s="270">
        <v>12</v>
      </c>
      <c r="G32" s="270">
        <v>20</v>
      </c>
      <c r="H32" s="270">
        <v>12</v>
      </c>
      <c r="I32" s="270">
        <v>20</v>
      </c>
      <c r="J32" s="270">
        <v>12</v>
      </c>
      <c r="K32" s="270">
        <v>20</v>
      </c>
      <c r="L32" s="270">
        <v>12</v>
      </c>
      <c r="M32" s="270">
        <v>20</v>
      </c>
      <c r="N32" s="270">
        <v>12</v>
      </c>
      <c r="O32" s="270">
        <v>20</v>
      </c>
      <c r="P32" s="270">
        <v>12</v>
      </c>
      <c r="Q32" s="270">
        <v>20</v>
      </c>
      <c r="R32" s="270">
        <v>12</v>
      </c>
      <c r="S32" s="270">
        <v>20</v>
      </c>
      <c r="T32" s="270">
        <v>12</v>
      </c>
      <c r="U32" s="270">
        <v>20</v>
      </c>
      <c r="V32" s="270">
        <v>12</v>
      </c>
      <c r="W32" s="270">
        <v>20</v>
      </c>
      <c r="X32" s="270">
        <v>12</v>
      </c>
      <c r="Y32" s="270">
        <v>20</v>
      </c>
      <c r="Z32" s="270">
        <v>12</v>
      </c>
      <c r="AA32" s="270">
        <v>20</v>
      </c>
      <c r="AB32" s="270">
        <v>12</v>
      </c>
      <c r="AC32" s="270">
        <v>20</v>
      </c>
      <c r="AD32" s="270">
        <v>12</v>
      </c>
      <c r="AE32" s="270">
        <v>20</v>
      </c>
      <c r="AF32" s="270">
        <v>12</v>
      </c>
      <c r="AG32" s="270">
        <v>20</v>
      </c>
      <c r="AH32" s="355">
        <v>12</v>
      </c>
      <c r="AI32" s="355">
        <v>20</v>
      </c>
      <c r="AJ32" s="355">
        <v>10</v>
      </c>
      <c r="AK32" s="268"/>
      <c r="AL32" s="262"/>
      <c r="AM32" s="240"/>
      <c r="AN32" s="240"/>
    </row>
    <row r="33" spans="1:40" ht="15" customHeight="1" x14ac:dyDescent="0.15">
      <c r="A33" s="239"/>
      <c r="B33" s="239"/>
      <c r="C33" s="239"/>
      <c r="D33" s="239"/>
      <c r="E33" s="239"/>
      <c r="F33" s="271"/>
      <c r="G33" s="271"/>
      <c r="H33" s="271"/>
      <c r="I33" s="271"/>
      <c r="J33" s="271"/>
      <c r="K33" s="271"/>
      <c r="L33" s="271"/>
      <c r="M33" s="271"/>
      <c r="N33" s="271"/>
      <c r="O33" s="271"/>
      <c r="P33" s="271"/>
      <c r="Q33" s="271"/>
      <c r="R33" s="271"/>
      <c r="S33" s="271"/>
      <c r="T33" s="271"/>
      <c r="U33" s="271"/>
      <c r="V33" s="271"/>
      <c r="W33" s="271"/>
      <c r="X33" s="271"/>
      <c r="Y33" s="271"/>
      <c r="Z33" s="271"/>
      <c r="AA33" s="271"/>
      <c r="AB33" s="271"/>
      <c r="AC33" s="271"/>
      <c r="AD33" s="271"/>
      <c r="AE33" s="271"/>
      <c r="AF33" s="271"/>
      <c r="AG33" s="271"/>
      <c r="AH33" s="271"/>
      <c r="AI33" s="271"/>
      <c r="AJ33" s="271"/>
      <c r="AK33" s="239"/>
      <c r="AL33" s="239"/>
      <c r="AM33" s="224"/>
    </row>
    <row r="34" spans="1:40" ht="5.0999999999999996" customHeight="1" x14ac:dyDescent="0.15">
      <c r="A34" s="272"/>
      <c r="B34" s="272"/>
      <c r="C34" s="272"/>
      <c r="D34" s="273"/>
      <c r="E34" s="273"/>
      <c r="F34" s="273"/>
      <c r="G34" s="273"/>
      <c r="H34" s="273"/>
      <c r="I34" s="271"/>
      <c r="J34" s="271"/>
      <c r="K34" s="271"/>
      <c r="L34" s="271"/>
      <c r="M34" s="271"/>
      <c r="N34" s="271"/>
      <c r="O34" s="271"/>
      <c r="P34" s="271"/>
      <c r="Q34" s="271"/>
      <c r="R34" s="271"/>
      <c r="S34" s="271"/>
      <c r="T34" s="271"/>
      <c r="U34" s="271"/>
      <c r="V34" s="271"/>
      <c r="W34" s="271"/>
      <c r="X34" s="271"/>
      <c r="Y34" s="271"/>
      <c r="Z34" s="271"/>
      <c r="AA34" s="271"/>
      <c r="AB34" s="271"/>
      <c r="AC34" s="271"/>
      <c r="AD34" s="271"/>
      <c r="AE34" s="271"/>
      <c r="AF34" s="271"/>
      <c r="AG34" s="271"/>
      <c r="AH34" s="271"/>
      <c r="AI34" s="271"/>
      <c r="AJ34" s="274"/>
      <c r="AK34" s="271"/>
      <c r="AL34" s="239"/>
      <c r="AM34" s="239"/>
      <c r="AN34" s="224"/>
    </row>
    <row r="35" spans="1:40" ht="5.0999999999999996" customHeight="1" x14ac:dyDescent="0.15">
      <c r="A35" s="272"/>
      <c r="B35" s="272"/>
      <c r="C35" s="272"/>
      <c r="D35" s="273"/>
      <c r="E35" s="273"/>
      <c r="F35" s="273"/>
      <c r="G35" s="273"/>
      <c r="H35" s="273"/>
      <c r="I35" s="271"/>
      <c r="J35" s="271"/>
      <c r="K35" s="271"/>
      <c r="L35" s="271"/>
      <c r="M35" s="271"/>
      <c r="N35" s="271"/>
      <c r="O35" s="271"/>
      <c r="P35" s="271"/>
      <c r="Q35" s="271"/>
      <c r="R35" s="271"/>
      <c r="S35" s="271"/>
      <c r="T35" s="271"/>
      <c r="U35" s="271"/>
      <c r="V35" s="271"/>
      <c r="W35" s="271"/>
      <c r="X35" s="271"/>
      <c r="Y35" s="271"/>
      <c r="Z35" s="271"/>
      <c r="AA35" s="271"/>
      <c r="AB35" s="271"/>
      <c r="AC35" s="271"/>
      <c r="AD35" s="271"/>
      <c r="AE35" s="271"/>
      <c r="AF35" s="271"/>
      <c r="AG35" s="271"/>
      <c r="AH35" s="271"/>
      <c r="AI35" s="271"/>
      <c r="AJ35" s="274"/>
      <c r="AK35" s="271"/>
      <c r="AL35" s="239"/>
      <c r="AM35" s="239"/>
      <c r="AN35" s="224"/>
    </row>
    <row r="36" spans="1:40" ht="5.0999999999999996" customHeight="1" x14ac:dyDescent="0.15">
      <c r="A36" s="272"/>
      <c r="B36" s="272"/>
      <c r="C36" s="272"/>
      <c r="D36" s="273"/>
      <c r="E36" s="273"/>
      <c r="F36" s="273"/>
      <c r="G36" s="273"/>
      <c r="H36" s="273"/>
      <c r="I36" s="271"/>
      <c r="J36" s="271"/>
      <c r="K36" s="271"/>
      <c r="L36" s="271"/>
      <c r="M36" s="271"/>
      <c r="N36" s="271"/>
      <c r="O36" s="271"/>
      <c r="P36" s="271"/>
      <c r="Q36" s="271"/>
      <c r="R36" s="271"/>
      <c r="S36" s="271"/>
      <c r="T36" s="271"/>
      <c r="U36" s="271"/>
      <c r="V36" s="271"/>
      <c r="W36" s="271"/>
      <c r="X36" s="271"/>
      <c r="Y36" s="271"/>
      <c r="Z36" s="271"/>
      <c r="AA36" s="271"/>
      <c r="AB36" s="271"/>
      <c r="AC36" s="271"/>
      <c r="AD36" s="271"/>
      <c r="AE36" s="271"/>
      <c r="AF36" s="271"/>
      <c r="AG36" s="271"/>
      <c r="AH36" s="271"/>
      <c r="AI36" s="271"/>
      <c r="AJ36" s="274"/>
      <c r="AK36" s="271"/>
      <c r="AL36" s="239"/>
      <c r="AM36" s="239"/>
      <c r="AN36" s="224"/>
    </row>
    <row r="37" spans="1:40" ht="18" customHeight="1" x14ac:dyDescent="0.15">
      <c r="A37" s="223" t="s">
        <v>136</v>
      </c>
      <c r="B37" s="271"/>
      <c r="D37" s="271"/>
      <c r="E37" s="271"/>
      <c r="F37" s="271"/>
      <c r="G37" s="271"/>
      <c r="H37" s="271"/>
      <c r="I37" s="271"/>
      <c r="J37" s="271"/>
      <c r="K37" s="271"/>
    </row>
    <row r="38" spans="1:40" ht="18" customHeight="1" x14ac:dyDescent="0.15">
      <c r="A38" s="275" t="s">
        <v>137</v>
      </c>
      <c r="B38" s="275"/>
      <c r="M38" s="223" t="s">
        <v>138</v>
      </c>
      <c r="N38" s="271"/>
      <c r="P38" s="271"/>
      <c r="Q38" s="271"/>
      <c r="R38" s="271"/>
      <c r="S38" s="271"/>
      <c r="T38" s="271"/>
      <c r="U38" s="276" t="str">
        <f>IF(COUNTIF(M40:M43,"○")&gt;1,"いずれか１つを選択してください。","")</f>
        <v/>
      </c>
      <c r="V38" s="271"/>
      <c r="W38" s="271"/>
      <c r="X38" s="271"/>
      <c r="Y38" s="271"/>
      <c r="Z38" s="271"/>
      <c r="AA38" s="271"/>
      <c r="AB38" s="271"/>
      <c r="AC38" s="271"/>
      <c r="AD38" s="271"/>
      <c r="AE38" s="271"/>
      <c r="AF38" s="271"/>
      <c r="AG38" s="271"/>
      <c r="AH38" s="271"/>
      <c r="AI38" s="271"/>
      <c r="AJ38" s="271"/>
      <c r="AK38" s="274"/>
      <c r="AL38" s="271"/>
      <c r="AM38" s="239"/>
      <c r="AN38" s="239"/>
    </row>
    <row r="39" spans="1:40" ht="18.75" customHeight="1" x14ac:dyDescent="0.15">
      <c r="A39" s="277"/>
      <c r="B39" s="277"/>
      <c r="C39" s="277"/>
      <c r="D39" s="278">
        <f>IF(S2=1,10,IF(S2=2,11,IF(S2=3,12,S2-3)))</f>
        <v>1</v>
      </c>
      <c r="E39" s="278">
        <f>IF(S2=1,11,IF(S2=2,12,S2-2))</f>
        <v>2</v>
      </c>
      <c r="F39" s="279">
        <f>IF(S2=1,12,S2-1)</f>
        <v>3</v>
      </c>
      <c r="G39" s="279"/>
      <c r="H39" s="279"/>
      <c r="I39" s="243" t="s">
        <v>139</v>
      </c>
      <c r="J39" s="243"/>
      <c r="K39" s="243"/>
      <c r="M39" s="244" t="s">
        <v>140</v>
      </c>
      <c r="N39" s="267"/>
      <c r="O39" s="267"/>
      <c r="P39" s="267"/>
      <c r="Q39" s="267"/>
      <c r="R39" s="267"/>
      <c r="S39" s="267"/>
      <c r="T39" s="267"/>
      <c r="U39" s="267"/>
      <c r="V39" s="267"/>
      <c r="W39" s="267"/>
      <c r="X39" s="267"/>
      <c r="Y39" s="267"/>
      <c r="Z39" s="267"/>
      <c r="AA39" s="267"/>
      <c r="AB39" s="267"/>
      <c r="AC39" s="267"/>
      <c r="AD39" s="267"/>
      <c r="AE39" s="267"/>
      <c r="AF39" s="267"/>
      <c r="AG39" s="267"/>
      <c r="AH39" s="280" t="s">
        <v>141</v>
      </c>
      <c r="AI39" s="281"/>
      <c r="AJ39" s="281"/>
      <c r="AK39" s="281"/>
      <c r="AL39" s="282"/>
      <c r="AM39" s="247" t="s">
        <v>142</v>
      </c>
      <c r="AN39" s="247"/>
    </row>
    <row r="40" spans="1:40" ht="18" customHeight="1" x14ac:dyDescent="0.15">
      <c r="A40" s="247" t="s">
        <v>143</v>
      </c>
      <c r="B40" s="247"/>
      <c r="C40" s="247"/>
      <c r="D40" s="283">
        <v>80</v>
      </c>
      <c r="E40" s="283">
        <v>80</v>
      </c>
      <c r="F40" s="284">
        <v>81</v>
      </c>
      <c r="G40" s="284"/>
      <c r="H40" s="284"/>
      <c r="I40" s="244">
        <f>SUM(D40:F40)</f>
        <v>241</v>
      </c>
      <c r="J40" s="267"/>
      <c r="K40" s="269"/>
      <c r="M40" s="285" t="s">
        <v>144</v>
      </c>
      <c r="N40" s="242" t="s">
        <v>145</v>
      </c>
      <c r="O40" s="286"/>
      <c r="P40" s="287"/>
      <c r="Q40" s="288" t="s">
        <v>146</v>
      </c>
      <c r="R40" s="289"/>
      <c r="S40" s="289"/>
      <c r="T40" s="289"/>
      <c r="U40" s="289"/>
      <c r="V40" s="289"/>
      <c r="W40" s="289"/>
      <c r="X40" s="289"/>
      <c r="Y40" s="289"/>
      <c r="Z40" s="289"/>
      <c r="AA40" s="289"/>
      <c r="AB40" s="289"/>
      <c r="AC40" s="289"/>
      <c r="AD40" s="289"/>
      <c r="AE40" s="289"/>
      <c r="AF40" s="289"/>
      <c r="AG40" s="290"/>
      <c r="AH40" s="291">
        <f>SUM(F32:AJ32)</f>
        <v>490</v>
      </c>
      <c r="AI40" s="246"/>
      <c r="AJ40" s="292" t="s">
        <v>147</v>
      </c>
      <c r="AK40" s="291">
        <f>ROUNDUP(AH40/450,0)</f>
        <v>2</v>
      </c>
      <c r="AL40" s="246"/>
      <c r="AM40" s="243">
        <f>MIN(AH40:AK42)</f>
        <v>1</v>
      </c>
      <c r="AN40" s="243"/>
    </row>
    <row r="41" spans="1:40" ht="18" customHeight="1" x14ac:dyDescent="0.15">
      <c r="A41" s="247" t="s">
        <v>148</v>
      </c>
      <c r="B41" s="247"/>
      <c r="C41" s="247"/>
      <c r="D41" s="283">
        <v>10</v>
      </c>
      <c r="E41" s="283">
        <v>15</v>
      </c>
      <c r="F41" s="284">
        <v>14</v>
      </c>
      <c r="G41" s="284"/>
      <c r="H41" s="284"/>
      <c r="I41" s="244">
        <f>SUM(D41:H41)*0.1</f>
        <v>3.9000000000000004</v>
      </c>
      <c r="J41" s="267"/>
      <c r="K41" s="269"/>
      <c r="M41" s="293"/>
      <c r="N41" s="250"/>
      <c r="O41" s="294"/>
      <c r="P41" s="295"/>
      <c r="Q41" s="296" t="s">
        <v>149</v>
      </c>
      <c r="R41" s="297"/>
      <c r="S41" s="297"/>
      <c r="T41" s="297"/>
      <c r="U41" s="297"/>
      <c r="V41" s="297"/>
      <c r="W41" s="297"/>
      <c r="X41" s="297"/>
      <c r="Y41" s="297"/>
      <c r="Z41" s="297"/>
      <c r="AA41" s="297"/>
      <c r="AB41" s="297"/>
      <c r="AC41" s="297"/>
      <c r="AD41" s="297"/>
      <c r="AE41" s="297"/>
      <c r="AF41" s="297"/>
      <c r="AG41" s="298"/>
      <c r="AH41" s="244">
        <f>COUNTA(B12:B30)</f>
        <v>9</v>
      </c>
      <c r="AI41" s="267"/>
      <c r="AJ41" s="299" t="s">
        <v>150</v>
      </c>
      <c r="AK41" s="291">
        <f>ROUNDUP(AH41/10,0)</f>
        <v>1</v>
      </c>
      <c r="AL41" s="246"/>
      <c r="AM41" s="243"/>
      <c r="AN41" s="243"/>
    </row>
    <row r="42" spans="1:40" ht="18" customHeight="1" x14ac:dyDescent="0.15">
      <c r="A42" s="243" t="s">
        <v>139</v>
      </c>
      <c r="B42" s="243"/>
      <c r="C42" s="243"/>
      <c r="D42" s="300">
        <f>D40+D41*0.1</f>
        <v>81</v>
      </c>
      <c r="E42" s="300">
        <f>E40+E41*0.1</f>
        <v>81.5</v>
      </c>
      <c r="F42" s="244">
        <f t="shared" ref="F42" si="3">F40+F41*0.1</f>
        <v>82.4</v>
      </c>
      <c r="G42" s="267"/>
      <c r="H42" s="269"/>
      <c r="I42" s="244">
        <f>SUM(D42:H42)</f>
        <v>244.9</v>
      </c>
      <c r="J42" s="267"/>
      <c r="K42" s="269"/>
      <c r="M42" s="301"/>
      <c r="N42" s="254"/>
      <c r="O42" s="302"/>
      <c r="P42" s="303"/>
      <c r="Q42" s="296" t="s">
        <v>151</v>
      </c>
      <c r="R42" s="297"/>
      <c r="S42" s="297"/>
      <c r="T42" s="297"/>
      <c r="U42" s="297"/>
      <c r="V42" s="297"/>
      <c r="W42" s="297"/>
      <c r="X42" s="297"/>
      <c r="Y42" s="297"/>
      <c r="Z42" s="297"/>
      <c r="AA42" s="297"/>
      <c r="AB42" s="297"/>
      <c r="AC42" s="297"/>
      <c r="AD42" s="297"/>
      <c r="AE42" s="297"/>
      <c r="AF42" s="297"/>
      <c r="AG42" s="298"/>
      <c r="AH42" s="291">
        <f>ROUNDDOWN(I44,1)</f>
        <v>81.599999999999994</v>
      </c>
      <c r="AI42" s="246"/>
      <c r="AJ42" s="304" t="s">
        <v>150</v>
      </c>
      <c r="AK42" s="291">
        <f>ROUNDUP(IF(X44="",AH42/40,IF(X44="○",AH42/50)),0)</f>
        <v>3</v>
      </c>
      <c r="AL42" s="246"/>
      <c r="AM42" s="243"/>
      <c r="AN42" s="243"/>
    </row>
    <row r="43" spans="1:40" ht="18" customHeight="1" x14ac:dyDescent="0.15">
      <c r="A43" s="224" t="s">
        <v>152</v>
      </c>
      <c r="B43" s="228"/>
      <c r="H43" s="271" t="s">
        <v>153</v>
      </c>
      <c r="M43" s="283"/>
      <c r="N43" s="296" t="s">
        <v>154</v>
      </c>
      <c r="O43" s="297"/>
      <c r="P43" s="297"/>
      <c r="Q43" s="297"/>
      <c r="R43" s="297"/>
      <c r="S43" s="297"/>
      <c r="T43" s="297"/>
      <c r="U43" s="297"/>
      <c r="V43" s="297"/>
      <c r="W43" s="297"/>
      <c r="X43" s="297"/>
      <c r="Y43" s="297"/>
      <c r="Z43" s="297"/>
      <c r="AA43" s="297"/>
      <c r="AB43" s="297"/>
      <c r="AC43" s="297"/>
      <c r="AD43" s="297"/>
      <c r="AE43" s="297"/>
      <c r="AF43" s="297"/>
      <c r="AG43" s="298"/>
      <c r="AH43" s="305"/>
      <c r="AI43" s="305"/>
      <c r="AJ43" s="305"/>
      <c r="AK43" s="305"/>
      <c r="AL43" s="305"/>
      <c r="AM43" s="244">
        <f t="array" ref="AM43">ROUNDUP(_xlfn.IFS(AM40&lt;2,1,AND(AM40&lt;=2,AM40&lt;6),AM40-1,AM40&gt;=6,AM40/2*3),1)</f>
        <v>1</v>
      </c>
      <c r="AN43" s="269"/>
    </row>
    <row r="44" spans="1:40" ht="18" customHeight="1" x14ac:dyDescent="0.15">
      <c r="B44" s="224"/>
      <c r="I44" s="243">
        <f>I42/3</f>
        <v>81.63333333333334</v>
      </c>
      <c r="J44" s="243"/>
      <c r="K44" s="243"/>
      <c r="M44" s="306" t="s">
        <v>155</v>
      </c>
      <c r="N44" s="307"/>
      <c r="O44" s="308"/>
      <c r="P44" s="308"/>
      <c r="Q44" s="308"/>
      <c r="R44" s="308"/>
      <c r="S44" s="308"/>
      <c r="T44" s="308"/>
      <c r="U44" s="308"/>
      <c r="V44" s="308"/>
      <c r="W44" s="308"/>
      <c r="X44" s="309"/>
      <c r="Y44" s="310"/>
      <c r="Z44" s="308"/>
      <c r="AA44" s="308"/>
      <c r="AB44" s="308"/>
      <c r="AC44" s="308"/>
      <c r="AD44" s="308"/>
      <c r="AE44" s="308"/>
      <c r="AF44" s="308"/>
      <c r="AG44" s="308"/>
      <c r="AH44" s="308"/>
      <c r="AI44" s="308"/>
      <c r="AJ44" s="308"/>
      <c r="AK44" s="308"/>
      <c r="AL44" s="308"/>
      <c r="AM44" s="308"/>
      <c r="AN44" s="308"/>
    </row>
    <row r="45" spans="1:40" ht="14.25" customHeight="1" x14ac:dyDescent="0.15">
      <c r="B45" s="224"/>
      <c r="I45" s="239"/>
      <c r="J45" s="239"/>
      <c r="K45" s="239"/>
      <c r="M45" s="271" t="s">
        <v>156</v>
      </c>
      <c r="N45" s="276"/>
      <c r="O45" s="311"/>
      <c r="P45" s="311"/>
      <c r="Q45" s="311"/>
      <c r="R45" s="311"/>
      <c r="S45" s="311"/>
      <c r="T45" s="311"/>
      <c r="U45" s="311"/>
      <c r="V45" s="311"/>
      <c r="W45" s="311"/>
      <c r="X45" s="312"/>
      <c r="Y45" s="312"/>
      <c r="Z45" s="311"/>
      <c r="AA45" s="311"/>
      <c r="AB45" s="311"/>
      <c r="AC45" s="311"/>
      <c r="AD45" s="311"/>
      <c r="AE45" s="311"/>
      <c r="AF45" s="311"/>
      <c r="AG45" s="311"/>
      <c r="AH45" s="311"/>
      <c r="AI45" s="311"/>
      <c r="AJ45" s="311"/>
      <c r="AK45" s="311"/>
      <c r="AL45" s="311"/>
      <c r="AM45" s="311"/>
      <c r="AN45" s="311"/>
    </row>
    <row r="46" spans="1:40" ht="13.5" customHeight="1" x14ac:dyDescent="0.15">
      <c r="B46" s="224"/>
      <c r="I46" s="239"/>
      <c r="J46" s="239"/>
      <c r="K46" s="239"/>
      <c r="M46" s="271" t="s">
        <v>157</v>
      </c>
      <c r="N46" s="276"/>
      <c r="O46" s="311"/>
      <c r="P46" s="311"/>
      <c r="Q46" s="311"/>
      <c r="R46" s="311"/>
      <c r="S46" s="311"/>
      <c r="T46" s="311"/>
      <c r="U46" s="311"/>
      <c r="V46" s="311"/>
      <c r="W46" s="311"/>
      <c r="X46" s="312"/>
      <c r="Y46" s="312"/>
      <c r="Z46" s="311"/>
      <c r="AA46" s="311"/>
      <c r="AB46" s="311"/>
      <c r="AC46" s="311"/>
      <c r="AD46" s="311"/>
      <c r="AE46" s="311"/>
      <c r="AF46" s="311"/>
      <c r="AG46" s="311"/>
      <c r="AH46" s="311"/>
      <c r="AI46" s="311"/>
      <c r="AJ46" s="311"/>
      <c r="AK46" s="311"/>
      <c r="AL46" s="311"/>
      <c r="AM46" s="311"/>
      <c r="AN46" s="311"/>
    </row>
    <row r="47" spans="1:40" ht="13.5" customHeight="1" x14ac:dyDescent="0.15">
      <c r="A47" s="272"/>
      <c r="B47" s="272"/>
      <c r="C47" s="272"/>
      <c r="D47" s="272"/>
      <c r="E47" s="272"/>
      <c r="F47" s="272"/>
      <c r="G47" s="272"/>
      <c r="H47" s="272"/>
      <c r="I47" s="272"/>
      <c r="J47" s="271"/>
      <c r="K47" s="271"/>
      <c r="L47" s="271"/>
      <c r="M47" s="313" t="s">
        <v>158</v>
      </c>
      <c r="N47" s="313"/>
      <c r="O47" s="313"/>
      <c r="P47" s="313"/>
      <c r="Q47" s="313"/>
      <c r="R47" s="313"/>
      <c r="S47" s="313"/>
      <c r="T47" s="313"/>
      <c r="U47" s="313"/>
      <c r="V47" s="313"/>
      <c r="W47" s="313"/>
      <c r="X47" s="313"/>
      <c r="Y47" s="313"/>
      <c r="Z47" s="313"/>
      <c r="AA47" s="313"/>
      <c r="AB47" s="313"/>
      <c r="AC47" s="313"/>
      <c r="AD47" s="313"/>
      <c r="AE47" s="313"/>
      <c r="AF47" s="313"/>
      <c r="AG47" s="313"/>
      <c r="AH47" s="313"/>
      <c r="AI47" s="313"/>
      <c r="AJ47" s="313"/>
      <c r="AK47" s="313"/>
      <c r="AL47" s="313"/>
      <c r="AM47" s="313"/>
      <c r="AN47" s="313"/>
    </row>
    <row r="48" spans="1:40" ht="4.5" customHeight="1" x14ac:dyDescent="0.15">
      <c r="A48" s="272"/>
      <c r="B48" s="272"/>
      <c r="C48" s="272"/>
      <c r="D48" s="272"/>
      <c r="E48" s="272"/>
      <c r="F48" s="272"/>
      <c r="G48" s="272"/>
      <c r="H48" s="272"/>
      <c r="I48" s="272"/>
      <c r="J48" s="271"/>
      <c r="K48" s="271"/>
      <c r="L48" s="271"/>
      <c r="M48" s="274"/>
      <c r="N48" s="271"/>
      <c r="W48" s="239"/>
      <c r="X48" s="271"/>
      <c r="Y48" s="271"/>
      <c r="Z48" s="271"/>
      <c r="AA48" s="271"/>
      <c r="AB48" s="271"/>
      <c r="AC48" s="271"/>
      <c r="AD48" s="271"/>
      <c r="AE48" s="271"/>
      <c r="AF48" s="271"/>
      <c r="AG48" s="271"/>
      <c r="AH48" s="271"/>
      <c r="AI48" s="271"/>
      <c r="AJ48" s="274"/>
      <c r="AK48" s="271"/>
      <c r="AL48" s="239"/>
      <c r="AM48" s="239"/>
      <c r="AN48" s="224"/>
    </row>
    <row r="49" spans="1:40" ht="21" customHeight="1" x14ac:dyDescent="0.15">
      <c r="A49" s="223" t="s">
        <v>159</v>
      </c>
      <c r="B49" s="228"/>
      <c r="C49" s="229"/>
      <c r="D49" s="229"/>
      <c r="E49" s="229"/>
      <c r="F49" s="229"/>
      <c r="G49" s="224"/>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9"/>
      <c r="AM49" s="229"/>
      <c r="AN49" s="224"/>
    </row>
    <row r="50" spans="1:40" ht="24.95" customHeight="1" x14ac:dyDescent="0.15">
      <c r="A50" s="224"/>
      <c r="B50" s="239"/>
      <c r="C50" s="314" t="s">
        <v>121</v>
      </c>
      <c r="D50" s="315"/>
      <c r="E50" s="316" t="str">
        <f>IF(VLOOKUP($AK$1,[1]選択肢!$A$1:$J$32,E55,FALSE)=0,"-",VLOOKUP($AK$1,[1]選択肢!$A$1:$J$32,E55,FALSE))</f>
        <v>サービス提供責任者</v>
      </c>
      <c r="F50" s="316"/>
      <c r="G50" s="316"/>
      <c r="H50" s="316"/>
      <c r="I50" s="314" t="str">
        <f>IF(VLOOKUP($AK$1,[1]選択肢!$A$1:$J$32,I55,FALSE)=0,"-",VLOOKUP($AK$1,[1]選択肢!$A$1:$J$32,I55,FALSE))</f>
        <v>従業者</v>
      </c>
      <c r="J50" s="315"/>
      <c r="K50" s="315"/>
      <c r="L50" s="315"/>
      <c r="M50" s="315"/>
      <c r="N50" s="317"/>
      <c r="O50" s="318"/>
      <c r="P50" s="318"/>
      <c r="Q50" s="318"/>
      <c r="R50" s="318"/>
      <c r="S50" s="318"/>
      <c r="T50" s="318"/>
      <c r="U50" s="318"/>
      <c r="V50" s="318"/>
      <c r="W50" s="318"/>
      <c r="X50" s="318"/>
      <c r="Y50" s="318"/>
      <c r="Z50" s="318"/>
      <c r="AA50" s="318"/>
      <c r="AB50" s="318"/>
      <c r="AC50" s="318"/>
      <c r="AD50" s="318"/>
      <c r="AE50" s="318"/>
      <c r="AF50" s="318"/>
      <c r="AG50" s="318"/>
      <c r="AH50" s="318"/>
      <c r="AI50" s="318"/>
      <c r="AJ50" s="318"/>
      <c r="AK50" s="318"/>
      <c r="AL50" s="318"/>
      <c r="AM50" s="318"/>
      <c r="AN50" s="224"/>
    </row>
    <row r="51" spans="1:40" ht="18" customHeight="1" x14ac:dyDescent="0.15">
      <c r="A51" s="224"/>
      <c r="B51" s="239"/>
      <c r="C51" s="319" t="s">
        <v>160</v>
      </c>
      <c r="D51" s="319" t="s">
        <v>161</v>
      </c>
      <c r="E51" s="320" t="s">
        <v>160</v>
      </c>
      <c r="F51" s="321" t="s">
        <v>161</v>
      </c>
      <c r="G51" s="321"/>
      <c r="H51" s="321"/>
      <c r="I51" s="322" t="s">
        <v>160</v>
      </c>
      <c r="J51" s="323"/>
      <c r="K51" s="324"/>
      <c r="L51" s="322" t="s">
        <v>161</v>
      </c>
      <c r="M51" s="323"/>
      <c r="N51" s="324"/>
      <c r="O51" s="325"/>
      <c r="P51" s="325"/>
      <c r="Q51" s="325"/>
      <c r="R51" s="325"/>
      <c r="S51" s="325"/>
      <c r="T51" s="325"/>
      <c r="U51" s="325"/>
      <c r="V51" s="325"/>
      <c r="W51" s="325"/>
      <c r="X51" s="325"/>
      <c r="Y51" s="325"/>
      <c r="Z51" s="325"/>
      <c r="AA51" s="325"/>
      <c r="AB51" s="325"/>
      <c r="AC51" s="325"/>
      <c r="AD51" s="325"/>
      <c r="AE51" s="325"/>
      <c r="AF51" s="325"/>
      <c r="AG51" s="325"/>
      <c r="AH51" s="325"/>
      <c r="AI51" s="325"/>
      <c r="AJ51" s="325"/>
      <c r="AK51" s="325"/>
      <c r="AL51" s="326"/>
      <c r="AM51" s="326"/>
      <c r="AN51" s="224"/>
    </row>
    <row r="52" spans="1:40" ht="18" customHeight="1" x14ac:dyDescent="0.15">
      <c r="A52" s="224"/>
      <c r="B52" s="300" t="s">
        <v>162</v>
      </c>
      <c r="C52" s="320">
        <f>COUNTIFS($B$11:$B$30,C$50,$C$11:$C$30,"A",$E$11:$E$30,"*")</f>
        <v>1</v>
      </c>
      <c r="D52" s="320">
        <f>COUNTIFS($B$11:$B$30,C$50,$C$11:$C$30,"B",$E$11:$E$30,"*")</f>
        <v>0</v>
      </c>
      <c r="E52" s="320">
        <f>COUNTIFS($B$11:$B$30,E$50,$C$11:$C$30,"A",$E$11:$E$30,"*")</f>
        <v>0</v>
      </c>
      <c r="F52" s="322">
        <f>COUNTIFS($B$11:$B$30,E$50,$C$11:$C$30,"B",$E$11:$E$30,"*")</f>
        <v>1</v>
      </c>
      <c r="G52" s="323"/>
      <c r="H52" s="324"/>
      <c r="I52" s="322">
        <f>COUNTIFS($B$11:$B$30,I$50,$C$11:$C$30,"A",$E$11:$E$30,"*")</f>
        <v>0</v>
      </c>
      <c r="J52" s="323"/>
      <c r="K52" s="324"/>
      <c r="L52" s="322">
        <f>COUNTIFS($B$11:$B$30,I$50,$C$11:$C$30,"B",$E$11:$E$30,"*")</f>
        <v>0</v>
      </c>
      <c r="M52" s="323"/>
      <c r="N52" s="324"/>
      <c r="O52" s="325"/>
      <c r="P52" s="325"/>
      <c r="Q52" s="325"/>
      <c r="R52" s="325"/>
      <c r="S52" s="325"/>
      <c r="T52" s="325"/>
      <c r="U52" s="325"/>
      <c r="V52" s="325"/>
      <c r="W52" s="325"/>
      <c r="X52" s="325"/>
      <c r="Y52" s="325"/>
      <c r="Z52" s="325"/>
      <c r="AA52" s="325"/>
      <c r="AB52" s="325"/>
      <c r="AC52" s="325"/>
      <c r="AD52" s="325"/>
      <c r="AE52" s="325"/>
      <c r="AF52" s="325"/>
      <c r="AG52" s="325"/>
      <c r="AH52" s="325"/>
      <c r="AI52" s="325"/>
      <c r="AJ52" s="325"/>
      <c r="AK52" s="325"/>
      <c r="AL52" s="326"/>
      <c r="AM52" s="326"/>
      <c r="AN52" s="224"/>
    </row>
    <row r="53" spans="1:40" ht="18" customHeight="1" x14ac:dyDescent="0.15">
      <c r="A53" s="224"/>
      <c r="B53" s="327" t="s">
        <v>163</v>
      </c>
      <c r="C53" s="328"/>
      <c r="D53" s="328"/>
      <c r="E53" s="320">
        <f>COUNTIFS($B$11:$B$30,E$50,$C$11:$C$30,"C",$E$11:$E$30,"*")</f>
        <v>1</v>
      </c>
      <c r="F53" s="322">
        <f>COUNTIFS($B$11:$B$30,E$50,$C$11:$C$30,"D",$E$11:$E$30,"*")</f>
        <v>0</v>
      </c>
      <c r="G53" s="323"/>
      <c r="H53" s="324"/>
      <c r="I53" s="322">
        <f>COUNTIFS($B$11:$B$30,I$50,$C$11:$C$30,"C",$E$11:$E$30,"*")</f>
        <v>2</v>
      </c>
      <c r="J53" s="323"/>
      <c r="K53" s="324"/>
      <c r="L53" s="322">
        <f>COUNTIFS($B$11:$B$30,I$50,$C$11:$C$30,"D",$E$11:$E$30,"*")</f>
        <v>5</v>
      </c>
      <c r="M53" s="323"/>
      <c r="N53" s="324"/>
      <c r="O53" s="325"/>
      <c r="P53" s="325"/>
      <c r="Q53" s="325"/>
      <c r="R53" s="325"/>
      <c r="S53" s="325"/>
      <c r="T53" s="325"/>
      <c r="U53" s="325"/>
      <c r="V53" s="325"/>
      <c r="W53" s="325"/>
      <c r="X53" s="325"/>
      <c r="Y53" s="325"/>
      <c r="Z53" s="325"/>
      <c r="AA53" s="325"/>
      <c r="AB53" s="325"/>
      <c r="AC53" s="325"/>
      <c r="AD53" s="325"/>
      <c r="AE53" s="325"/>
      <c r="AF53" s="325"/>
      <c r="AG53" s="325"/>
      <c r="AH53" s="325"/>
      <c r="AI53" s="325"/>
      <c r="AJ53" s="325"/>
      <c r="AK53" s="325"/>
      <c r="AL53" s="326"/>
      <c r="AM53" s="326"/>
      <c r="AN53" s="224"/>
    </row>
    <row r="54" spans="1:40" ht="18" customHeight="1" x14ac:dyDescent="0.15">
      <c r="A54" s="224"/>
      <c r="B54" s="327" t="s">
        <v>164</v>
      </c>
      <c r="C54" s="329"/>
      <c r="D54" s="330"/>
      <c r="E54" s="322">
        <f>IF($AK$3="４週",SUMIFS($AK$11:$AK$30,$B$11:$B$30,E50)/4/$AH$5,IF($AK$3="歴月",SUMIFS($AK$11:$AK$30,$B$11:$B$30,E50)/$AL$5,"記載する期間を選択してください"))</f>
        <v>0</v>
      </c>
      <c r="F54" s="323"/>
      <c r="G54" s="323"/>
      <c r="H54" s="324"/>
      <c r="I54" s="322">
        <f>IF($AK$3="４週",SUMIFS($AK$11:$AK$30,$B$11:$B$30,I50)/4/$AH$5,IF($AK$3="歴月",SUMIFS($AK$11:$AK$30,$B$11:$B$30,I50)/$AL$5,"記載する期間を選択してください"))</f>
        <v>0</v>
      </c>
      <c r="J54" s="323"/>
      <c r="K54" s="323"/>
      <c r="L54" s="323"/>
      <c r="M54" s="323"/>
      <c r="N54" s="324"/>
      <c r="O54" s="325"/>
      <c r="P54" s="325"/>
      <c r="Q54" s="325"/>
      <c r="R54" s="325"/>
      <c r="S54" s="325"/>
      <c r="T54" s="325"/>
      <c r="U54" s="325"/>
      <c r="V54" s="325"/>
      <c r="W54" s="325"/>
      <c r="X54" s="325"/>
      <c r="Y54" s="325"/>
      <c r="Z54" s="325"/>
      <c r="AA54" s="325"/>
      <c r="AB54" s="325"/>
      <c r="AC54" s="325"/>
      <c r="AD54" s="325"/>
      <c r="AE54" s="325"/>
      <c r="AF54" s="325"/>
      <c r="AG54" s="325"/>
      <c r="AH54" s="325"/>
      <c r="AI54" s="325"/>
      <c r="AJ54" s="325"/>
      <c r="AK54" s="325"/>
      <c r="AL54" s="325"/>
      <c r="AM54" s="325"/>
      <c r="AN54" s="224"/>
    </row>
    <row r="55" spans="1:40" ht="5.0999999999999996" customHeight="1" x14ac:dyDescent="0.15">
      <c r="A55" s="224"/>
      <c r="B55" s="228"/>
      <c r="C55" s="331">
        <v>2</v>
      </c>
      <c r="D55" s="331"/>
      <c r="E55" s="331">
        <v>3</v>
      </c>
      <c r="F55" s="331"/>
      <c r="G55" s="331"/>
      <c r="H55" s="331"/>
      <c r="I55" s="331">
        <v>4</v>
      </c>
      <c r="J55" s="331"/>
      <c r="K55" s="331"/>
      <c r="L55" s="331"/>
      <c r="M55" s="331"/>
      <c r="N55" s="331"/>
      <c r="O55" s="331">
        <v>5</v>
      </c>
      <c r="P55" s="331"/>
      <c r="Q55" s="331"/>
      <c r="R55" s="331"/>
      <c r="S55" s="331"/>
      <c r="T55" s="331"/>
      <c r="U55" s="331">
        <v>6</v>
      </c>
      <c r="V55" s="331"/>
      <c r="W55" s="331"/>
      <c r="X55" s="331"/>
      <c r="Y55" s="331"/>
      <c r="Z55" s="331"/>
      <c r="AA55" s="331">
        <v>7</v>
      </c>
      <c r="AB55" s="331"/>
      <c r="AC55" s="331"/>
      <c r="AD55" s="331"/>
      <c r="AE55" s="331"/>
      <c r="AF55" s="331"/>
      <c r="AG55" s="331">
        <v>8</v>
      </c>
      <c r="AH55" s="331"/>
      <c r="AI55" s="331"/>
      <c r="AJ55" s="331"/>
      <c r="AK55" s="331"/>
      <c r="AL55" s="331">
        <v>9</v>
      </c>
      <c r="AM55" s="332"/>
      <c r="AN55" s="224"/>
    </row>
    <row r="56" spans="1:40" ht="15" customHeight="1" x14ac:dyDescent="0.15">
      <c r="A56" s="271" t="s">
        <v>165</v>
      </c>
      <c r="B56" s="333"/>
      <c r="C56" s="334"/>
      <c r="D56" s="334"/>
      <c r="E56" s="334"/>
      <c r="F56" s="335"/>
      <c r="G56" s="334"/>
      <c r="H56" s="331"/>
      <c r="I56" s="331"/>
      <c r="J56" s="331"/>
      <c r="K56" s="331"/>
      <c r="L56" s="331"/>
      <c r="M56" s="331"/>
      <c r="N56" s="331"/>
      <c r="O56" s="331"/>
      <c r="P56" s="331"/>
      <c r="Q56" s="331"/>
      <c r="R56" s="331">
        <v>6</v>
      </c>
      <c r="S56" s="331"/>
      <c r="T56" s="331"/>
      <c r="U56" s="331"/>
      <c r="V56" s="331"/>
      <c r="W56" s="331"/>
      <c r="X56" s="331">
        <v>7</v>
      </c>
      <c r="Y56" s="331"/>
      <c r="Z56" s="331"/>
      <c r="AA56" s="331"/>
      <c r="AB56" s="331"/>
      <c r="AC56" s="331"/>
      <c r="AD56" s="331">
        <v>8</v>
      </c>
      <c r="AE56" s="331"/>
      <c r="AF56" s="331"/>
      <c r="AG56" s="336"/>
      <c r="AH56" s="336"/>
      <c r="AI56" s="336"/>
      <c r="AJ56" s="336">
        <v>9</v>
      </c>
      <c r="AK56" s="337"/>
      <c r="AL56" s="337"/>
      <c r="AM56" s="224"/>
    </row>
    <row r="57" spans="1:40" s="271" customFormat="1" ht="15" customHeight="1" x14ac:dyDescent="0.15">
      <c r="A57" s="271" t="s">
        <v>166</v>
      </c>
      <c r="B57" s="272"/>
      <c r="C57" s="272"/>
      <c r="D57" s="272"/>
      <c r="E57" s="272"/>
      <c r="F57" s="272"/>
      <c r="G57" s="272"/>
      <c r="H57" s="223"/>
      <c r="I57" s="223"/>
      <c r="J57" s="223"/>
      <c r="K57" s="223"/>
      <c r="L57" s="223"/>
      <c r="M57" s="223"/>
    </row>
    <row r="58" spans="1:40" s="271" customFormat="1" ht="15" customHeight="1" x14ac:dyDescent="0.15">
      <c r="A58" s="271" t="s">
        <v>167</v>
      </c>
      <c r="B58" s="272"/>
      <c r="C58" s="272"/>
      <c r="D58" s="272"/>
      <c r="E58" s="272"/>
      <c r="F58" s="272"/>
      <c r="G58" s="272"/>
      <c r="H58" s="223"/>
      <c r="I58" s="223"/>
      <c r="J58" s="223"/>
      <c r="K58" s="223"/>
      <c r="L58" s="223"/>
      <c r="M58" s="223"/>
    </row>
    <row r="59" spans="1:40" s="271" customFormat="1" ht="15" customHeight="1" x14ac:dyDescent="0.15">
      <c r="A59" s="271" t="s">
        <v>168</v>
      </c>
      <c r="B59" s="272"/>
      <c r="C59" s="272"/>
      <c r="D59" s="272"/>
      <c r="E59" s="272"/>
      <c r="F59" s="272"/>
      <c r="G59" s="272"/>
      <c r="H59" s="223"/>
      <c r="I59" s="223"/>
      <c r="J59" s="223"/>
      <c r="K59" s="223"/>
      <c r="L59" s="223"/>
      <c r="M59" s="223"/>
    </row>
    <row r="60" spans="1:40" s="271" customFormat="1" ht="15" customHeight="1" x14ac:dyDescent="0.15">
      <c r="A60" s="271" t="s">
        <v>169</v>
      </c>
      <c r="B60" s="272"/>
      <c r="C60" s="272"/>
      <c r="D60" s="272"/>
      <c r="E60" s="272"/>
      <c r="F60" s="272"/>
      <c r="G60" s="272"/>
      <c r="H60" s="223"/>
      <c r="I60" s="223"/>
      <c r="J60" s="223"/>
      <c r="K60" s="223"/>
      <c r="L60" s="223"/>
      <c r="M60" s="223"/>
    </row>
    <row r="61" spans="1:40" ht="15" customHeight="1" x14ac:dyDescent="0.15">
      <c r="A61" s="271" t="s">
        <v>170</v>
      </c>
      <c r="B61" s="338"/>
      <c r="C61" s="271"/>
      <c r="D61" s="271"/>
      <c r="E61" s="271"/>
      <c r="F61" s="271"/>
      <c r="G61" s="271"/>
    </row>
    <row r="62" spans="1:40" ht="15" customHeight="1" x14ac:dyDescent="0.15">
      <c r="A62" s="271" t="s">
        <v>171</v>
      </c>
      <c r="B62" s="338"/>
      <c r="C62" s="271"/>
      <c r="D62" s="271"/>
      <c r="E62" s="271"/>
      <c r="F62" s="271"/>
      <c r="G62" s="271"/>
    </row>
    <row r="63" spans="1:40" ht="15" customHeight="1" x14ac:dyDescent="0.15">
      <c r="A63" s="271"/>
      <c r="B63" s="300" t="s">
        <v>172</v>
      </c>
      <c r="C63" s="243" t="s">
        <v>173</v>
      </c>
      <c r="D63" s="243"/>
      <c r="E63" s="243"/>
      <c r="F63" s="271"/>
      <c r="G63" s="271"/>
    </row>
    <row r="64" spans="1:40" ht="15" customHeight="1" x14ac:dyDescent="0.15">
      <c r="A64" s="271"/>
      <c r="B64" s="339" t="s">
        <v>122</v>
      </c>
      <c r="C64" s="340" t="s">
        <v>174</v>
      </c>
      <c r="D64" s="340"/>
      <c r="E64" s="340"/>
      <c r="F64" s="271"/>
      <c r="G64" s="271"/>
    </row>
    <row r="65" spans="1:7" ht="15" customHeight="1" x14ac:dyDescent="0.15">
      <c r="A65" s="271"/>
      <c r="B65" s="339" t="s">
        <v>124</v>
      </c>
      <c r="C65" s="340" t="s">
        <v>175</v>
      </c>
      <c r="D65" s="340"/>
      <c r="E65" s="340"/>
      <c r="F65" s="271"/>
      <c r="G65" s="271"/>
    </row>
    <row r="66" spans="1:7" ht="15" customHeight="1" x14ac:dyDescent="0.15">
      <c r="A66" s="271"/>
      <c r="B66" s="339" t="s">
        <v>125</v>
      </c>
      <c r="C66" s="340" t="s">
        <v>176</v>
      </c>
      <c r="D66" s="340"/>
      <c r="E66" s="340"/>
      <c r="F66" s="271"/>
      <c r="G66" s="271"/>
    </row>
    <row r="67" spans="1:7" ht="15" customHeight="1" x14ac:dyDescent="0.15">
      <c r="A67" s="271"/>
      <c r="B67" s="339" t="s">
        <v>127</v>
      </c>
      <c r="C67" s="340" t="s">
        <v>177</v>
      </c>
      <c r="D67" s="340"/>
      <c r="E67" s="340"/>
      <c r="F67" s="271"/>
      <c r="G67" s="271"/>
    </row>
    <row r="68" spans="1:7" ht="15" customHeight="1" x14ac:dyDescent="0.15">
      <c r="A68" s="271"/>
      <c r="B68" s="271" t="s">
        <v>178</v>
      </c>
      <c r="C68" s="271"/>
      <c r="D68" s="271"/>
      <c r="E68" s="271"/>
      <c r="F68" s="271"/>
      <c r="G68" s="271"/>
    </row>
    <row r="69" spans="1:7" ht="15" customHeight="1" x14ac:dyDescent="0.15">
      <c r="A69" s="271"/>
      <c r="B69" s="271" t="s">
        <v>179</v>
      </c>
      <c r="C69" s="271"/>
      <c r="D69" s="271"/>
      <c r="E69" s="271"/>
      <c r="F69" s="271"/>
      <c r="G69" s="271"/>
    </row>
    <row r="70" spans="1:7" ht="15" customHeight="1" x14ac:dyDescent="0.15">
      <c r="A70" s="271"/>
      <c r="B70" s="271" t="s">
        <v>180</v>
      </c>
      <c r="C70" s="271"/>
      <c r="D70" s="271"/>
      <c r="E70" s="271"/>
      <c r="F70" s="271"/>
      <c r="G70" s="271"/>
    </row>
    <row r="71" spans="1:7" ht="15" customHeight="1" x14ac:dyDescent="0.15">
      <c r="A71" s="271" t="s">
        <v>181</v>
      </c>
      <c r="B71" s="338"/>
      <c r="C71" s="271"/>
      <c r="D71" s="271"/>
      <c r="E71" s="271"/>
      <c r="F71" s="271"/>
      <c r="G71" s="271"/>
    </row>
    <row r="72" spans="1:7" ht="15" customHeight="1" x14ac:dyDescent="0.15">
      <c r="A72" s="271" t="s">
        <v>182</v>
      </c>
      <c r="B72" s="338"/>
      <c r="C72" s="271"/>
      <c r="D72" s="271"/>
      <c r="E72" s="271"/>
      <c r="F72" s="271"/>
      <c r="G72" s="271"/>
    </row>
    <row r="73" spans="1:7" ht="15" customHeight="1" x14ac:dyDescent="0.15">
      <c r="A73" s="271" t="s">
        <v>183</v>
      </c>
      <c r="B73" s="338"/>
      <c r="C73" s="271"/>
      <c r="D73" s="271"/>
      <c r="E73" s="271"/>
      <c r="F73" s="271"/>
      <c r="G73" s="271"/>
    </row>
    <row r="74" spans="1:7" ht="15" customHeight="1" x14ac:dyDescent="0.15">
      <c r="A74" s="271" t="s">
        <v>184</v>
      </c>
      <c r="B74" s="338"/>
      <c r="C74" s="271"/>
      <c r="D74" s="271"/>
      <c r="E74" s="271"/>
      <c r="F74" s="271"/>
      <c r="G74" s="271"/>
    </row>
    <row r="75" spans="1:7" ht="15" customHeight="1" x14ac:dyDescent="0.15">
      <c r="A75" s="271" t="s">
        <v>185</v>
      </c>
      <c r="B75" s="338"/>
      <c r="C75" s="271"/>
      <c r="D75" s="271"/>
      <c r="E75" s="271"/>
      <c r="F75" s="271"/>
      <c r="G75" s="271"/>
    </row>
    <row r="76" spans="1:7" ht="15" customHeight="1" x14ac:dyDescent="0.15">
      <c r="A76" s="271" t="s">
        <v>186</v>
      </c>
      <c r="B76" s="338"/>
      <c r="C76" s="271"/>
      <c r="D76" s="271"/>
      <c r="E76" s="271"/>
      <c r="F76" s="271"/>
      <c r="G76" s="271"/>
    </row>
    <row r="77" spans="1:7" ht="15" customHeight="1" x14ac:dyDescent="0.15">
      <c r="A77" s="271"/>
      <c r="B77" s="271" t="s">
        <v>187</v>
      </c>
      <c r="C77" s="271"/>
      <c r="D77" s="271"/>
      <c r="E77" s="271"/>
      <c r="F77" s="271"/>
      <c r="G77" s="271"/>
    </row>
    <row r="78" spans="1:7" ht="15" customHeight="1" x14ac:dyDescent="0.15">
      <c r="A78" s="271"/>
      <c r="B78" s="271" t="s">
        <v>188</v>
      </c>
      <c r="C78" s="271"/>
      <c r="D78" s="271"/>
      <c r="E78" s="271"/>
      <c r="F78" s="271"/>
      <c r="G78" s="271"/>
    </row>
    <row r="79" spans="1:7" ht="15" customHeight="1" x14ac:dyDescent="0.15">
      <c r="A79" s="271" t="s">
        <v>189</v>
      </c>
      <c r="B79" s="338"/>
      <c r="C79" s="271"/>
      <c r="D79" s="271"/>
      <c r="E79" s="271"/>
      <c r="F79" s="271"/>
      <c r="G79" s="271"/>
    </row>
    <row r="80" spans="1:7" ht="15" customHeight="1" x14ac:dyDescent="0.15">
      <c r="A80" s="271" t="s">
        <v>190</v>
      </c>
      <c r="B80" s="338"/>
      <c r="C80" s="271"/>
      <c r="D80" s="271"/>
      <c r="E80" s="271"/>
      <c r="F80" s="271"/>
      <c r="G80" s="271"/>
    </row>
    <row r="81" spans="1:7" ht="15" customHeight="1" x14ac:dyDescent="0.15">
      <c r="A81" s="271" t="s">
        <v>191</v>
      </c>
      <c r="B81" s="338"/>
      <c r="C81" s="271"/>
      <c r="D81" s="271"/>
      <c r="E81" s="271"/>
      <c r="F81" s="271"/>
      <c r="G81" s="271"/>
    </row>
    <row r="82" spans="1:7" ht="15" customHeight="1" x14ac:dyDescent="0.15">
      <c r="A82" s="271" t="s">
        <v>192</v>
      </c>
      <c r="B82" s="338"/>
      <c r="C82" s="271"/>
      <c r="D82" s="271"/>
      <c r="E82" s="271"/>
      <c r="F82" s="271"/>
      <c r="G82" s="271"/>
    </row>
    <row r="83" spans="1:7" ht="15" customHeight="1" x14ac:dyDescent="0.15">
      <c r="A83" s="271" t="s">
        <v>193</v>
      </c>
      <c r="B83" s="338"/>
      <c r="C83" s="271"/>
      <c r="D83" s="271"/>
      <c r="E83" s="271"/>
      <c r="F83" s="271"/>
      <c r="G83" s="271"/>
    </row>
    <row r="84" spans="1:7" ht="15" customHeight="1" x14ac:dyDescent="0.15">
      <c r="A84" s="271" t="s">
        <v>194</v>
      </c>
      <c r="B84" s="338"/>
      <c r="C84" s="271"/>
      <c r="D84" s="271"/>
      <c r="E84" s="271"/>
      <c r="F84" s="271"/>
      <c r="G84" s="271"/>
    </row>
    <row r="85" spans="1:7" ht="15" customHeight="1" x14ac:dyDescent="0.15">
      <c r="A85" s="271" t="s">
        <v>195</v>
      </c>
      <c r="B85" s="338"/>
      <c r="C85" s="271"/>
      <c r="D85" s="271"/>
      <c r="E85" s="271"/>
      <c r="F85" s="271"/>
      <c r="G85" s="271"/>
    </row>
    <row r="86" spans="1:7" ht="15" customHeight="1" x14ac:dyDescent="0.15">
      <c r="A86" s="271" t="s">
        <v>196</v>
      </c>
      <c r="B86" s="338"/>
      <c r="C86" s="271"/>
      <c r="D86" s="271"/>
      <c r="E86" s="271"/>
      <c r="F86" s="271"/>
      <c r="G86" s="271"/>
    </row>
  </sheetData>
  <mergeCells count="134">
    <mergeCell ref="C66:E66"/>
    <mergeCell ref="C67:E67"/>
    <mergeCell ref="AA54:AF54"/>
    <mergeCell ref="AG54:AK5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 ref="F53:H53"/>
    <mergeCell ref="I53:K53"/>
    <mergeCell ref="L53:N53"/>
    <mergeCell ref="O53:Q53"/>
    <mergeCell ref="R53:T53"/>
    <mergeCell ref="U53:W53"/>
    <mergeCell ref="U52:W52"/>
    <mergeCell ref="X52:Z52"/>
    <mergeCell ref="AA52:AC52"/>
    <mergeCell ref="AD52:AF52"/>
    <mergeCell ref="AG52:AI52"/>
    <mergeCell ref="AJ52:AK52"/>
    <mergeCell ref="X51:Z51"/>
    <mergeCell ref="AA51:AC51"/>
    <mergeCell ref="AD51:AF51"/>
    <mergeCell ref="AG51:AI51"/>
    <mergeCell ref="AJ51:AK51"/>
    <mergeCell ref="F52:H52"/>
    <mergeCell ref="I52:K52"/>
    <mergeCell ref="L52:N52"/>
    <mergeCell ref="O52:Q52"/>
    <mergeCell ref="R52:T52"/>
    <mergeCell ref="F51:H51"/>
    <mergeCell ref="I51:K51"/>
    <mergeCell ref="L51:N51"/>
    <mergeCell ref="O51:Q51"/>
    <mergeCell ref="R51:T51"/>
    <mergeCell ref="U51:W51"/>
    <mergeCell ref="M47:AN47"/>
    <mergeCell ref="C50:D50"/>
    <mergeCell ref="E50:H50"/>
    <mergeCell ref="I50:N50"/>
    <mergeCell ref="O50:T50"/>
    <mergeCell ref="U50:Z50"/>
    <mergeCell ref="AA50:AF50"/>
    <mergeCell ref="AG50:AK50"/>
    <mergeCell ref="AL50:AM50"/>
    <mergeCell ref="AH42:AI42"/>
    <mergeCell ref="AK42:AL42"/>
    <mergeCell ref="N43:AG43"/>
    <mergeCell ref="AH43:AL43"/>
    <mergeCell ref="AM43:AN43"/>
    <mergeCell ref="I44:K44"/>
    <mergeCell ref="X44:Y44"/>
    <mergeCell ref="AH40:AI40"/>
    <mergeCell ref="AK40:AL40"/>
    <mergeCell ref="AM40:AN42"/>
    <mergeCell ref="A41:C41"/>
    <mergeCell ref="F41:H41"/>
    <mergeCell ref="I41:K41"/>
    <mergeCell ref="Q41:AG41"/>
    <mergeCell ref="AH41:AI41"/>
    <mergeCell ref="AK41:AL41"/>
    <mergeCell ref="A42:C42"/>
    <mergeCell ref="A40:C40"/>
    <mergeCell ref="F40:H40"/>
    <mergeCell ref="I40:K40"/>
    <mergeCell ref="M40:M42"/>
    <mergeCell ref="N40:P42"/>
    <mergeCell ref="Q40:AG40"/>
    <mergeCell ref="F42:H42"/>
    <mergeCell ref="I42:K42"/>
    <mergeCell ref="Q42:AG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3"/>
  <dataValidations count="8">
    <dataValidation type="list" allowBlank="1" showInputMessage="1" sqref="B13:B30" xr:uid="{17411C34-9FA4-40D8-9354-ACCB29E9A191}">
      <formula1>INDIRECT($AK$1)</formula1>
    </dataValidation>
    <dataValidation type="list" allowBlank="1" showInputMessage="1" showErrorMessage="1" sqref="AK3:AN3" xr:uid="{08D5167A-C047-41A1-8351-CFB5B1634E7D}">
      <formula1>"４週,歴月"</formula1>
    </dataValidation>
    <dataValidation type="list" allowBlank="1" showInputMessage="1" showErrorMessage="1" sqref="AK4:AN4" xr:uid="{A5321621-192E-4D53-AB27-E977EE2C666A}">
      <formula1>"予定,実績"</formula1>
    </dataValidation>
    <dataValidation type="whole" operator="greaterThanOrEqual" allowBlank="1" showInputMessage="1" showErrorMessage="1" sqref="D40:F41" xr:uid="{758DCC87-A086-4A4F-9A17-A2447B41C21E}">
      <formula1>0</formula1>
    </dataValidation>
    <dataValidation operator="greaterThanOrEqual" allowBlank="1" showInputMessage="1" showErrorMessage="1" sqref="X38 I47:I48 U38 I34:I37 L34:L36 L47:L48" xr:uid="{E02FD568-C183-4993-BF0C-67662E5A97A7}"/>
    <dataValidation type="list" allowBlank="1" showInputMessage="1" showErrorMessage="1" sqref="C11:C30" xr:uid="{C492905F-9B34-46AF-A564-F038C8D5696D}">
      <formula1>"A,B,C,D"</formula1>
    </dataValidation>
    <dataValidation type="list" allowBlank="1" showInputMessage="1" showErrorMessage="1" sqref="M40:M43 X44:Y44" xr:uid="{2CFDE4BD-9DD7-49DA-B76D-D86E10ADEC97}">
      <formula1>"○"</formula1>
    </dataValidation>
    <dataValidation allowBlank="1" showInputMessage="1" sqref="B11:B12" xr:uid="{E6E2E8BA-2A64-41D1-B566-B869BF5C5CE5}"/>
  </dataValidations>
  <printOptions horizontalCentered="1" verticalCentered="1"/>
  <pageMargins left="0.19685039370078741" right="0.19685039370078741" top="0.39370078740157483" bottom="0.19685039370078741" header="0.19685039370078741" footer="0.39370078740157483"/>
  <pageSetup paperSize="9" scale="67" orientation="landscape" r:id="rId1"/>
  <headerFooter alignWithMargins="0">
    <oddHeader>&amp;L&amp;"ＭＳ ゴシック,標準"&amp;10（参考様式）</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45C67-4BF3-40B0-AE6C-EC811066ABC7}">
  <sheetPr>
    <pageSetUpPr fitToPage="1"/>
  </sheetPr>
  <dimension ref="A1:AO83"/>
  <sheetViews>
    <sheetView showGridLines="0" view="pageBreakPreview" zoomScale="85" zoomScaleNormal="100" zoomScaleSheetLayoutView="85" workbookViewId="0"/>
  </sheetViews>
  <sheetFormatPr defaultColWidth="8.25" defaultRowHeight="21" customHeight="1" x14ac:dyDescent="0.15"/>
  <cols>
    <col min="1" max="1" width="2.625" style="228" customWidth="1"/>
    <col min="2" max="2" width="15" style="221" customWidth="1"/>
    <col min="3" max="3" width="7.25" style="228" customWidth="1"/>
    <col min="4" max="5" width="7.625" style="228" customWidth="1"/>
    <col min="6" max="36" width="2.625" style="228" customWidth="1"/>
    <col min="37" max="37" width="6.625" style="228" customWidth="1"/>
    <col min="38" max="39" width="7.625" style="228" customWidth="1"/>
    <col min="40" max="40" width="5.625" style="228" customWidth="1"/>
    <col min="41" max="16384" width="8.25" style="228"/>
  </cols>
  <sheetData>
    <row r="1" spans="1:41" ht="24.95" customHeight="1" x14ac:dyDescent="0.15">
      <c r="A1" s="220" t="s">
        <v>94</v>
      </c>
      <c r="C1" s="222"/>
      <c r="D1" s="222"/>
      <c r="E1" s="222"/>
      <c r="F1" s="222"/>
      <c r="G1" s="222"/>
      <c r="H1" s="222"/>
      <c r="I1" s="222"/>
      <c r="J1" s="222"/>
      <c r="K1" s="222"/>
      <c r="L1" s="222"/>
      <c r="M1" s="222"/>
      <c r="N1" s="222"/>
      <c r="O1" s="222"/>
      <c r="P1" s="222"/>
      <c r="Q1" s="222"/>
      <c r="R1" s="222"/>
      <c r="S1" s="222"/>
      <c r="T1" s="222"/>
      <c r="U1" s="222"/>
      <c r="V1" s="222"/>
      <c r="W1" s="222"/>
      <c r="X1" s="223"/>
      <c r="Y1" s="223"/>
      <c r="Z1" s="224"/>
      <c r="AA1" s="224"/>
      <c r="AB1" s="224"/>
      <c r="AC1" s="224"/>
      <c r="AD1" s="225"/>
      <c r="AE1" s="225"/>
      <c r="AF1" s="225"/>
      <c r="AG1" s="225"/>
      <c r="AH1" s="225"/>
      <c r="AI1" s="226" t="s">
        <v>95</v>
      </c>
      <c r="AJ1" s="226"/>
      <c r="AK1" s="227" t="s">
        <v>197</v>
      </c>
      <c r="AL1" s="227"/>
      <c r="AM1" s="227"/>
      <c r="AN1" s="227"/>
    </row>
    <row r="2" spans="1:41" ht="18" customHeight="1" x14ac:dyDescent="0.15">
      <c r="A2" s="224"/>
      <c r="B2" s="229"/>
      <c r="C2" s="229"/>
      <c r="D2" s="229"/>
      <c r="E2" s="229"/>
      <c r="F2" s="229"/>
      <c r="G2" s="229"/>
      <c r="H2" s="229"/>
      <c r="I2" s="229"/>
      <c r="J2" s="229"/>
      <c r="K2" s="229"/>
      <c r="L2" s="229"/>
      <c r="M2" s="230">
        <v>2026</v>
      </c>
      <c r="N2" s="230"/>
      <c r="O2" s="230"/>
      <c r="P2" s="230"/>
      <c r="Q2" s="231" t="s">
        <v>97</v>
      </c>
      <c r="R2" s="231"/>
      <c r="S2" s="230">
        <v>4</v>
      </c>
      <c r="T2" s="230"/>
      <c r="U2" s="231" t="s">
        <v>98</v>
      </c>
      <c r="V2" s="231"/>
      <c r="W2" s="229"/>
      <c r="X2" s="229"/>
      <c r="Y2" s="229"/>
      <c r="Z2" s="224"/>
      <c r="AA2" s="224"/>
      <c r="AC2" s="226"/>
      <c r="AD2" s="229"/>
      <c r="AE2" s="229"/>
      <c r="AF2" s="229"/>
      <c r="AG2" s="229"/>
      <c r="AH2" s="229"/>
      <c r="AI2" s="226" t="s">
        <v>99</v>
      </c>
      <c r="AJ2" s="226"/>
      <c r="AK2" s="232"/>
      <c r="AL2" s="232"/>
      <c r="AM2" s="232"/>
      <c r="AN2" s="232"/>
    </row>
    <row r="3" spans="1:41" ht="18" customHeight="1" x14ac:dyDescent="0.15">
      <c r="A3" s="233"/>
      <c r="B3" s="233"/>
      <c r="C3" s="233"/>
      <c r="D3" s="233"/>
      <c r="E3" s="233"/>
      <c r="F3" s="233"/>
      <c r="G3" s="233"/>
      <c r="H3" s="233"/>
      <c r="I3" s="233"/>
      <c r="J3" s="233"/>
      <c r="K3" s="233"/>
      <c r="L3" s="233"/>
      <c r="M3" s="233"/>
      <c r="N3" s="233"/>
      <c r="O3" s="233"/>
      <c r="P3" s="233"/>
      <c r="Q3" s="233"/>
      <c r="R3" s="233"/>
      <c r="S3" s="233"/>
      <c r="T3" s="233"/>
      <c r="U3" s="233"/>
      <c r="V3" s="233"/>
      <c r="W3" s="233"/>
      <c r="Y3" s="234"/>
      <c r="Z3" s="234"/>
      <c r="AA3" s="234"/>
      <c r="AB3" s="224"/>
      <c r="AC3" s="234"/>
      <c r="AD3" s="234"/>
      <c r="AE3" s="234"/>
      <c r="AF3" s="234"/>
      <c r="AG3" s="234"/>
      <c r="AH3" s="234"/>
      <c r="AI3" s="235" t="s">
        <v>100</v>
      </c>
      <c r="AJ3" s="226"/>
      <c r="AK3" s="236" t="s">
        <v>101</v>
      </c>
      <c r="AL3" s="236"/>
      <c r="AM3" s="236"/>
      <c r="AN3" s="236"/>
      <c r="AO3" s="228" t="s">
        <v>208</v>
      </c>
    </row>
    <row r="4" spans="1:41" ht="18" customHeight="1" x14ac:dyDescent="0.15">
      <c r="A4" s="233"/>
      <c r="B4" s="233"/>
      <c r="C4" s="233"/>
      <c r="D4" s="233"/>
      <c r="E4" s="233"/>
      <c r="F4" s="233"/>
      <c r="G4" s="233"/>
      <c r="H4" s="233"/>
      <c r="I4" s="233"/>
      <c r="J4" s="233"/>
      <c r="K4" s="233"/>
      <c r="L4" s="233"/>
      <c r="M4" s="233"/>
      <c r="N4" s="233"/>
      <c r="O4" s="233"/>
      <c r="P4" s="233"/>
      <c r="Q4" s="233"/>
      <c r="R4" s="233"/>
      <c r="S4" s="233"/>
      <c r="T4" s="233"/>
      <c r="U4" s="233"/>
      <c r="V4" s="233"/>
      <c r="W4" s="233"/>
      <c r="Y4" s="234"/>
      <c r="Z4" s="234"/>
      <c r="AA4" s="234"/>
      <c r="AB4" s="224"/>
      <c r="AC4" s="234"/>
      <c r="AD4" s="234"/>
      <c r="AE4" s="234"/>
      <c r="AF4" s="234"/>
      <c r="AG4" s="234"/>
      <c r="AH4" s="234"/>
      <c r="AI4" s="235" t="s">
        <v>102</v>
      </c>
      <c r="AJ4" s="226"/>
      <c r="AK4" s="236"/>
      <c r="AL4" s="236"/>
      <c r="AM4" s="236"/>
      <c r="AN4" s="236"/>
      <c r="AO4" s="228" t="s">
        <v>209</v>
      </c>
    </row>
    <row r="5" spans="1:41" ht="18" customHeight="1" x14ac:dyDescent="0.15">
      <c r="A5" s="233"/>
      <c r="B5" s="233"/>
      <c r="C5" s="233"/>
      <c r="D5" s="233"/>
      <c r="E5" s="233"/>
      <c r="F5" s="233"/>
      <c r="G5" s="233"/>
      <c r="H5" s="233"/>
      <c r="I5" s="233"/>
      <c r="J5" s="233"/>
      <c r="K5" s="233"/>
      <c r="L5" s="233"/>
      <c r="M5" s="233"/>
      <c r="N5" s="233"/>
      <c r="O5" s="233"/>
      <c r="P5" s="233"/>
      <c r="Q5" s="233"/>
      <c r="R5" s="233"/>
      <c r="S5" s="233"/>
      <c r="U5" s="233"/>
      <c r="V5" s="233"/>
      <c r="W5" s="233"/>
      <c r="Y5" s="234"/>
      <c r="Z5" s="234"/>
      <c r="AA5" s="234"/>
      <c r="AB5" s="224"/>
      <c r="AC5" s="234"/>
      <c r="AD5" s="234"/>
      <c r="AE5" s="234"/>
      <c r="AF5" s="234"/>
      <c r="AG5" s="235" t="s">
        <v>103</v>
      </c>
      <c r="AH5" s="237">
        <v>40</v>
      </c>
      <c r="AI5" s="237"/>
      <c r="AJ5" s="237"/>
      <c r="AK5" s="234" t="s">
        <v>104</v>
      </c>
      <c r="AL5" s="238">
        <v>160</v>
      </c>
      <c r="AM5" s="234" t="s">
        <v>105</v>
      </c>
      <c r="AN5" s="224"/>
    </row>
    <row r="6" spans="1:41" ht="9.9499999999999993" customHeight="1" x14ac:dyDescent="0.15">
      <c r="A6" s="224"/>
      <c r="B6" s="239"/>
      <c r="C6" s="239"/>
      <c r="D6" s="239"/>
      <c r="E6" s="239"/>
      <c r="F6" s="239"/>
      <c r="G6" s="239"/>
      <c r="H6" s="239"/>
      <c r="I6" s="239"/>
      <c r="J6" s="239"/>
      <c r="K6" s="239"/>
      <c r="L6" s="239"/>
      <c r="M6" s="239"/>
      <c r="N6" s="239"/>
      <c r="O6" s="239"/>
      <c r="P6" s="239"/>
      <c r="Q6" s="239"/>
      <c r="R6" s="239"/>
      <c r="S6" s="239"/>
      <c r="T6" s="239"/>
      <c r="U6" s="239"/>
      <c r="V6" s="239"/>
      <c r="W6" s="239"/>
      <c r="X6" s="229"/>
      <c r="Y6" s="229"/>
      <c r="Z6" s="229"/>
      <c r="AA6" s="229"/>
      <c r="AB6" s="229"/>
      <c r="AC6" s="229"/>
      <c r="AD6" s="229"/>
      <c r="AE6" s="229"/>
      <c r="AF6" s="229"/>
      <c r="AG6" s="229"/>
      <c r="AH6" s="229"/>
      <c r="AI6" s="229"/>
      <c r="AJ6" s="229"/>
      <c r="AK6" s="229"/>
      <c r="AL6" s="229"/>
      <c r="AM6" s="224"/>
      <c r="AN6" s="224"/>
    </row>
    <row r="7" spans="1:41" ht="15" customHeight="1" x14ac:dyDescent="0.15">
      <c r="A7" s="240" t="s">
        <v>106</v>
      </c>
      <c r="B7" s="241" t="s">
        <v>107</v>
      </c>
      <c r="C7" s="242" t="s">
        <v>108</v>
      </c>
      <c r="D7" s="243" t="s">
        <v>109</v>
      </c>
      <c r="E7" s="244" t="s">
        <v>110</v>
      </c>
      <c r="F7" s="245" t="s">
        <v>111</v>
      </c>
      <c r="G7" s="245"/>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46" t="s">
        <v>112</v>
      </c>
      <c r="AL7" s="247" t="s">
        <v>113</v>
      </c>
      <c r="AM7" s="248" t="s">
        <v>114</v>
      </c>
      <c r="AN7" s="248"/>
    </row>
    <row r="8" spans="1:41" ht="15" customHeight="1" x14ac:dyDescent="0.15">
      <c r="A8" s="240"/>
      <c r="B8" s="249"/>
      <c r="C8" s="250"/>
      <c r="D8" s="243"/>
      <c r="E8" s="244"/>
      <c r="F8" s="243" t="s">
        <v>115</v>
      </c>
      <c r="G8" s="243"/>
      <c r="H8" s="243"/>
      <c r="I8" s="243"/>
      <c r="J8" s="243"/>
      <c r="K8" s="243"/>
      <c r="L8" s="243"/>
      <c r="M8" s="243" t="s">
        <v>116</v>
      </c>
      <c r="N8" s="243"/>
      <c r="O8" s="243"/>
      <c r="P8" s="243"/>
      <c r="Q8" s="243"/>
      <c r="R8" s="243"/>
      <c r="S8" s="243"/>
      <c r="T8" s="243" t="s">
        <v>117</v>
      </c>
      <c r="U8" s="243"/>
      <c r="V8" s="243"/>
      <c r="W8" s="243"/>
      <c r="X8" s="243"/>
      <c r="Y8" s="243"/>
      <c r="Z8" s="243"/>
      <c r="AA8" s="243" t="s">
        <v>118</v>
      </c>
      <c r="AB8" s="243"/>
      <c r="AC8" s="243"/>
      <c r="AD8" s="243"/>
      <c r="AE8" s="243"/>
      <c r="AF8" s="243"/>
      <c r="AG8" s="243"/>
      <c r="AH8" s="351" t="s">
        <v>119</v>
      </c>
      <c r="AI8" s="351"/>
      <c r="AJ8" s="351"/>
      <c r="AK8" s="246"/>
      <c r="AL8" s="247"/>
      <c r="AM8" s="248"/>
      <c r="AN8" s="248"/>
    </row>
    <row r="9" spans="1:41" ht="15" customHeight="1" x14ac:dyDescent="0.15">
      <c r="A9" s="240"/>
      <c r="B9" s="251" t="s">
        <v>120</v>
      </c>
      <c r="C9" s="250"/>
      <c r="D9" s="243"/>
      <c r="E9" s="244"/>
      <c r="F9" s="252">
        <f>DATE($M$2,$S$2,1)</f>
        <v>46113</v>
      </c>
      <c r="G9" s="252">
        <f>DATE($M$2,$S$2,2)</f>
        <v>46114</v>
      </c>
      <c r="H9" s="252">
        <f>DATE($M$2,$S$2,3)</f>
        <v>46115</v>
      </c>
      <c r="I9" s="252">
        <f>DATE($M$2,$S$2,4)</f>
        <v>46116</v>
      </c>
      <c r="J9" s="252">
        <f>DATE($M$2,$S$2,5)</f>
        <v>46117</v>
      </c>
      <c r="K9" s="252">
        <f>DATE($M$2,$S$2,6)</f>
        <v>46118</v>
      </c>
      <c r="L9" s="252">
        <f>DATE($M$2,$S$2,7)</f>
        <v>46119</v>
      </c>
      <c r="M9" s="252">
        <f>DATE($M$2,$S$2,8)</f>
        <v>46120</v>
      </c>
      <c r="N9" s="252">
        <f>DATE($M$2,$S$2,9)</f>
        <v>46121</v>
      </c>
      <c r="O9" s="252">
        <f>DATE($M$2,$S$2,10)</f>
        <v>46122</v>
      </c>
      <c r="P9" s="252">
        <f>DATE($M$2,$S$2,11)</f>
        <v>46123</v>
      </c>
      <c r="Q9" s="252">
        <f>DATE($M$2,$S$2,12)</f>
        <v>46124</v>
      </c>
      <c r="R9" s="252">
        <f>DATE($M$2,$S$2,13)</f>
        <v>46125</v>
      </c>
      <c r="S9" s="252">
        <f>DATE($M$2,$S$2,14)</f>
        <v>46126</v>
      </c>
      <c r="T9" s="252">
        <f>DATE($M$2,$S$2,15)</f>
        <v>46127</v>
      </c>
      <c r="U9" s="252">
        <f>DATE($M$2,$S$2,16)</f>
        <v>46128</v>
      </c>
      <c r="V9" s="252">
        <f>DATE($M$2,$S$2,17)</f>
        <v>46129</v>
      </c>
      <c r="W9" s="252">
        <f>DATE($M$2,$S$2,18)</f>
        <v>46130</v>
      </c>
      <c r="X9" s="252">
        <f>DATE($M$2,$S$2,19)</f>
        <v>46131</v>
      </c>
      <c r="Y9" s="252">
        <f>DATE($M$2,$S$2,20)</f>
        <v>46132</v>
      </c>
      <c r="Z9" s="252">
        <f>DATE($M$2,$S$2,21)</f>
        <v>46133</v>
      </c>
      <c r="AA9" s="252">
        <f>DATE($M$2,$S$2,22)</f>
        <v>46134</v>
      </c>
      <c r="AB9" s="252">
        <f>DATE($M$2,$S$2,23)</f>
        <v>46135</v>
      </c>
      <c r="AC9" s="252">
        <f>DATE($M$2,$S$2,24)</f>
        <v>46136</v>
      </c>
      <c r="AD9" s="252">
        <f>DATE($M$2,$S$2,25)</f>
        <v>46137</v>
      </c>
      <c r="AE9" s="252">
        <f>DATE($M$2,$S$2,26)</f>
        <v>46138</v>
      </c>
      <c r="AF9" s="252">
        <f>DATE($M$2,$S$2,27)</f>
        <v>46139</v>
      </c>
      <c r="AG9" s="252">
        <f>DATE($M$2,$S$2,28)</f>
        <v>46140</v>
      </c>
      <c r="AH9" s="352">
        <f>IF(DAY(EOMONTH(F9,0))&lt;29,"",DATE($M$2,$S$2,29))</f>
        <v>46141</v>
      </c>
      <c r="AI9" s="352">
        <f>IF(DAY(EOMONTH(F9,0))&lt;30,"",DATE($M$2,$S$2,30))</f>
        <v>46142</v>
      </c>
      <c r="AJ9" s="352" t="str">
        <f>IF(DAY(EOMONTH(F9,0))&lt;31,"",DATE($M$2,$S$2,31))</f>
        <v/>
      </c>
      <c r="AK9" s="246"/>
      <c r="AL9" s="247"/>
      <c r="AM9" s="248"/>
      <c r="AN9" s="248"/>
    </row>
    <row r="10" spans="1:41" ht="15" customHeight="1" x14ac:dyDescent="0.15">
      <c r="A10" s="240"/>
      <c r="B10" s="253"/>
      <c r="C10" s="254"/>
      <c r="D10" s="243"/>
      <c r="E10" s="244"/>
      <c r="F10" s="255">
        <f>DATE($M$2,$S$2,1)</f>
        <v>46113</v>
      </c>
      <c r="G10" s="255">
        <f>DATE($M$2,$S$2,2)</f>
        <v>46114</v>
      </c>
      <c r="H10" s="255">
        <f>DATE($M$2,$S$2,3)</f>
        <v>46115</v>
      </c>
      <c r="I10" s="255">
        <f>DATE($M$2,$S$2,4)</f>
        <v>46116</v>
      </c>
      <c r="J10" s="255">
        <f>DATE($M$2,$S$2,5)</f>
        <v>46117</v>
      </c>
      <c r="K10" s="255">
        <f>DATE($M$2,$S$2,6)</f>
        <v>46118</v>
      </c>
      <c r="L10" s="255">
        <f>DATE($M$2,$S$2,7)</f>
        <v>46119</v>
      </c>
      <c r="M10" s="255">
        <f>DATE($M$2,$S$2,8)</f>
        <v>46120</v>
      </c>
      <c r="N10" s="255">
        <f>DATE($M$2,$S$2,9)</f>
        <v>46121</v>
      </c>
      <c r="O10" s="255">
        <f>DATE($M$2,$S$2,10)</f>
        <v>46122</v>
      </c>
      <c r="P10" s="255">
        <f>DATE($M$2,$S$2,11)</f>
        <v>46123</v>
      </c>
      <c r="Q10" s="255">
        <f>DATE($M$2,$S$2,12)</f>
        <v>46124</v>
      </c>
      <c r="R10" s="255">
        <f>DATE($M$2,$S$2,13)</f>
        <v>46125</v>
      </c>
      <c r="S10" s="255">
        <f>DATE($M$2,$S$2,14)</f>
        <v>46126</v>
      </c>
      <c r="T10" s="255">
        <f>DATE($M$2,$S$2,15)</f>
        <v>46127</v>
      </c>
      <c r="U10" s="255">
        <f>DATE($M$2,$S$2,16)</f>
        <v>46128</v>
      </c>
      <c r="V10" s="255">
        <f>DATE($M$2,$S$2,17)</f>
        <v>46129</v>
      </c>
      <c r="W10" s="255">
        <f>DATE($M$2,$S$2,18)</f>
        <v>46130</v>
      </c>
      <c r="X10" s="255">
        <f>DATE($M$2,$S$2,19)</f>
        <v>46131</v>
      </c>
      <c r="Y10" s="255">
        <f>DATE($M$2,$S$2,20)</f>
        <v>46132</v>
      </c>
      <c r="Z10" s="255">
        <f>DATE($M$2,$S$2,21)</f>
        <v>46133</v>
      </c>
      <c r="AA10" s="255">
        <f>DATE($M$2,$S$2,22)</f>
        <v>46134</v>
      </c>
      <c r="AB10" s="255">
        <f>DATE($M$2,$S$2,23)</f>
        <v>46135</v>
      </c>
      <c r="AC10" s="255">
        <f>DATE($M$2,$S$2,24)</f>
        <v>46136</v>
      </c>
      <c r="AD10" s="255">
        <f>DATE($M$2,$S$2,25)</f>
        <v>46137</v>
      </c>
      <c r="AE10" s="255">
        <f>DATE($M$2,$S$2,26)</f>
        <v>46138</v>
      </c>
      <c r="AF10" s="255">
        <f>DATE($M$2,$S$2,27)</f>
        <v>46139</v>
      </c>
      <c r="AG10" s="255">
        <f>DATE($M$2,$S$2,28)</f>
        <v>46140</v>
      </c>
      <c r="AH10" s="353">
        <f>IF(DAY(EOMONTH(F10,0))&lt;29,"",DATE($M$2,$S$2,29))</f>
        <v>46141</v>
      </c>
      <c r="AI10" s="353">
        <f>IF(DAY(EOMONTH(F10,0))&lt;30,"",DATE($M$2,$S$2,30))</f>
        <v>46142</v>
      </c>
      <c r="AJ10" s="353" t="str">
        <f>IF(DAY(EOMONTH(F10,0))&lt;31,"",DATE($M$2,$S$2,31))</f>
        <v/>
      </c>
      <c r="AK10" s="246"/>
      <c r="AL10" s="247"/>
      <c r="AM10" s="248"/>
      <c r="AN10" s="248"/>
    </row>
    <row r="11" spans="1:41" ht="18" customHeight="1" x14ac:dyDescent="0.15">
      <c r="A11" s="256">
        <v>1</v>
      </c>
      <c r="B11" s="257" t="s">
        <v>121</v>
      </c>
      <c r="C11" s="258" t="s">
        <v>122</v>
      </c>
      <c r="D11" s="259"/>
      <c r="E11" s="260" t="s">
        <v>122</v>
      </c>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354"/>
      <c r="AI11" s="354"/>
      <c r="AJ11" s="354"/>
      <c r="AK11" s="262"/>
      <c r="AL11" s="263"/>
      <c r="AM11" s="264"/>
      <c r="AN11" s="264"/>
    </row>
    <row r="12" spans="1:41" ht="18" customHeight="1" x14ac:dyDescent="0.15">
      <c r="A12" s="256">
        <v>2</v>
      </c>
      <c r="B12" s="257" t="s">
        <v>123</v>
      </c>
      <c r="C12" s="258" t="s">
        <v>124</v>
      </c>
      <c r="D12" s="259"/>
      <c r="E12" s="260" t="s">
        <v>124</v>
      </c>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354"/>
      <c r="AI12" s="354"/>
      <c r="AJ12" s="354"/>
      <c r="AK12" s="265">
        <f>+SUM(F12:AJ12)</f>
        <v>0</v>
      </c>
      <c r="AL12" s="266">
        <f t="shared" ref="AL12:AL30" si="0">IF($AK$3="４週",AK12/4,AK12/(DAY(EOMONTH($F$9,0))/7))</f>
        <v>0</v>
      </c>
      <c r="AM12" s="264"/>
      <c r="AN12" s="264"/>
    </row>
    <row r="13" spans="1:41" ht="18" customHeight="1" x14ac:dyDescent="0.15">
      <c r="A13" s="256">
        <v>3</v>
      </c>
      <c r="B13" s="257" t="s">
        <v>123</v>
      </c>
      <c r="C13" s="258" t="s">
        <v>125</v>
      </c>
      <c r="D13" s="259"/>
      <c r="E13" s="260" t="s">
        <v>125</v>
      </c>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354"/>
      <c r="AI13" s="354"/>
      <c r="AJ13" s="354"/>
      <c r="AK13" s="265">
        <f>+SUM(F13:AJ13)</f>
        <v>0</v>
      </c>
      <c r="AL13" s="266">
        <f t="shared" si="0"/>
        <v>0</v>
      </c>
      <c r="AM13" s="264"/>
      <c r="AN13" s="264"/>
    </row>
    <row r="14" spans="1:41" ht="18" customHeight="1" x14ac:dyDescent="0.15">
      <c r="A14" s="256">
        <v>4</v>
      </c>
      <c r="B14" s="257" t="s">
        <v>126</v>
      </c>
      <c r="C14" s="258" t="s">
        <v>125</v>
      </c>
      <c r="D14" s="259"/>
      <c r="E14" s="260" t="s">
        <v>127</v>
      </c>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354"/>
      <c r="AI14" s="354"/>
      <c r="AJ14" s="354"/>
      <c r="AK14" s="265">
        <f t="shared" ref="AK14:AK30" si="1">+SUM(F14:AJ14)</f>
        <v>0</v>
      </c>
      <c r="AL14" s="266">
        <f t="shared" si="0"/>
        <v>0</v>
      </c>
      <c r="AM14" s="264"/>
      <c r="AN14" s="264"/>
    </row>
    <row r="15" spans="1:41" ht="18" customHeight="1" x14ac:dyDescent="0.15">
      <c r="A15" s="256">
        <v>5</v>
      </c>
      <c r="B15" s="257" t="s">
        <v>126</v>
      </c>
      <c r="C15" s="258" t="s">
        <v>125</v>
      </c>
      <c r="D15" s="259"/>
      <c r="E15" s="260" t="s">
        <v>128</v>
      </c>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354"/>
      <c r="AI15" s="354"/>
      <c r="AJ15" s="354"/>
      <c r="AK15" s="265">
        <f t="shared" si="1"/>
        <v>0</v>
      </c>
      <c r="AL15" s="266">
        <f t="shared" si="0"/>
        <v>0</v>
      </c>
      <c r="AM15" s="264"/>
      <c r="AN15" s="264"/>
    </row>
    <row r="16" spans="1:41" ht="18" customHeight="1" x14ac:dyDescent="0.15">
      <c r="A16" s="256">
        <v>6</v>
      </c>
      <c r="B16" s="257" t="s">
        <v>126</v>
      </c>
      <c r="C16" s="258" t="s">
        <v>127</v>
      </c>
      <c r="D16" s="259"/>
      <c r="E16" s="260" t="s">
        <v>129</v>
      </c>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354"/>
      <c r="AI16" s="354"/>
      <c r="AJ16" s="354"/>
      <c r="AK16" s="265">
        <f t="shared" si="1"/>
        <v>0</v>
      </c>
      <c r="AL16" s="266">
        <f t="shared" si="0"/>
        <v>0</v>
      </c>
      <c r="AM16" s="264"/>
      <c r="AN16" s="264"/>
    </row>
    <row r="17" spans="1:40" ht="18" customHeight="1" x14ac:dyDescent="0.15">
      <c r="A17" s="256">
        <v>7</v>
      </c>
      <c r="B17" s="257" t="s">
        <v>126</v>
      </c>
      <c r="C17" s="258" t="s">
        <v>127</v>
      </c>
      <c r="D17" s="259"/>
      <c r="E17" s="260" t="s">
        <v>130</v>
      </c>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354"/>
      <c r="AI17" s="354"/>
      <c r="AJ17" s="354"/>
      <c r="AK17" s="265">
        <f t="shared" si="1"/>
        <v>0</v>
      </c>
      <c r="AL17" s="266">
        <f t="shared" si="0"/>
        <v>0</v>
      </c>
      <c r="AM17" s="264"/>
      <c r="AN17" s="264"/>
    </row>
    <row r="18" spans="1:40" ht="18" customHeight="1" x14ac:dyDescent="0.15">
      <c r="A18" s="256">
        <v>8</v>
      </c>
      <c r="B18" s="257" t="s">
        <v>126</v>
      </c>
      <c r="C18" s="258" t="s">
        <v>127</v>
      </c>
      <c r="D18" s="259"/>
      <c r="E18" s="260" t="s">
        <v>131</v>
      </c>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354"/>
      <c r="AI18" s="354"/>
      <c r="AJ18" s="354"/>
      <c r="AK18" s="265">
        <f t="shared" si="1"/>
        <v>0</v>
      </c>
      <c r="AL18" s="266">
        <f t="shared" si="0"/>
        <v>0</v>
      </c>
      <c r="AM18" s="264"/>
      <c r="AN18" s="264"/>
    </row>
    <row r="19" spans="1:40" ht="18" customHeight="1" x14ac:dyDescent="0.15">
      <c r="A19" s="256">
        <v>9</v>
      </c>
      <c r="B19" s="257" t="s">
        <v>126</v>
      </c>
      <c r="C19" s="258" t="s">
        <v>127</v>
      </c>
      <c r="D19" s="259"/>
      <c r="E19" s="260" t="s">
        <v>132</v>
      </c>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354"/>
      <c r="AI19" s="354"/>
      <c r="AJ19" s="354"/>
      <c r="AK19" s="265">
        <f t="shared" si="1"/>
        <v>0</v>
      </c>
      <c r="AL19" s="266">
        <f t="shared" si="0"/>
        <v>0</v>
      </c>
      <c r="AM19" s="264"/>
      <c r="AN19" s="264"/>
    </row>
    <row r="20" spans="1:40" ht="18" customHeight="1" x14ac:dyDescent="0.15">
      <c r="A20" s="256">
        <v>10</v>
      </c>
      <c r="B20" s="257" t="s">
        <v>126</v>
      </c>
      <c r="C20" s="258" t="s">
        <v>127</v>
      </c>
      <c r="D20" s="259"/>
      <c r="E20" s="260" t="s">
        <v>133</v>
      </c>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354"/>
      <c r="AI20" s="354"/>
      <c r="AJ20" s="354"/>
      <c r="AK20" s="265">
        <f t="shared" si="1"/>
        <v>0</v>
      </c>
      <c r="AL20" s="266">
        <f t="shared" si="0"/>
        <v>0</v>
      </c>
      <c r="AM20" s="264"/>
      <c r="AN20" s="264"/>
    </row>
    <row r="21" spans="1:40" ht="18" customHeight="1" x14ac:dyDescent="0.15">
      <c r="A21" s="256">
        <v>11</v>
      </c>
      <c r="B21" s="257"/>
      <c r="C21" s="258"/>
      <c r="D21" s="259"/>
      <c r="E21" s="260"/>
      <c r="F21" s="261"/>
      <c r="G21" s="261"/>
      <c r="H21" s="261"/>
      <c r="I21" s="261"/>
      <c r="J21" s="261"/>
      <c r="K21" s="261"/>
      <c r="L21" s="261"/>
      <c r="M21" s="261"/>
      <c r="N21" s="261"/>
      <c r="O21" s="261"/>
      <c r="P21" s="261"/>
      <c r="Q21" s="261"/>
      <c r="R21" s="261"/>
      <c r="S21" s="261"/>
      <c r="T21" s="261"/>
      <c r="U21" s="261"/>
      <c r="V21" s="261"/>
      <c r="W21" s="261"/>
      <c r="X21" s="261"/>
      <c r="Y21" s="261"/>
      <c r="Z21" s="261"/>
      <c r="AA21" s="261"/>
      <c r="AB21" s="261"/>
      <c r="AC21" s="261"/>
      <c r="AD21" s="261"/>
      <c r="AE21" s="261"/>
      <c r="AF21" s="261"/>
      <c r="AG21" s="261"/>
      <c r="AH21" s="354"/>
      <c r="AI21" s="354"/>
      <c r="AJ21" s="354"/>
      <c r="AK21" s="265">
        <f t="shared" si="1"/>
        <v>0</v>
      </c>
      <c r="AL21" s="266">
        <f t="shared" si="0"/>
        <v>0</v>
      </c>
      <c r="AM21" s="264"/>
      <c r="AN21" s="264"/>
    </row>
    <row r="22" spans="1:40" ht="18" customHeight="1" x14ac:dyDescent="0.15">
      <c r="A22" s="256">
        <v>12</v>
      </c>
      <c r="B22" s="257"/>
      <c r="C22" s="258"/>
      <c r="D22" s="259"/>
      <c r="E22" s="260"/>
      <c r="F22" s="261"/>
      <c r="G22" s="261"/>
      <c r="H22" s="261"/>
      <c r="I22" s="261"/>
      <c r="J22" s="261"/>
      <c r="K22" s="261"/>
      <c r="L22" s="261"/>
      <c r="M22" s="261"/>
      <c r="N22" s="261"/>
      <c r="O22" s="261"/>
      <c r="P22" s="261"/>
      <c r="Q22" s="261"/>
      <c r="R22" s="261"/>
      <c r="S22" s="261"/>
      <c r="T22" s="261"/>
      <c r="U22" s="261"/>
      <c r="V22" s="261"/>
      <c r="W22" s="261"/>
      <c r="X22" s="261"/>
      <c r="Y22" s="261"/>
      <c r="Z22" s="261"/>
      <c r="AA22" s="261"/>
      <c r="AB22" s="261"/>
      <c r="AC22" s="261"/>
      <c r="AD22" s="261"/>
      <c r="AE22" s="261"/>
      <c r="AF22" s="261"/>
      <c r="AG22" s="261"/>
      <c r="AH22" s="354"/>
      <c r="AI22" s="354"/>
      <c r="AJ22" s="354"/>
      <c r="AK22" s="265">
        <f t="shared" si="1"/>
        <v>0</v>
      </c>
      <c r="AL22" s="266">
        <f t="shared" si="0"/>
        <v>0</v>
      </c>
      <c r="AM22" s="264"/>
      <c r="AN22" s="264"/>
    </row>
    <row r="23" spans="1:40" ht="18" customHeight="1" x14ac:dyDescent="0.15">
      <c r="A23" s="256">
        <v>13</v>
      </c>
      <c r="B23" s="257"/>
      <c r="C23" s="258"/>
      <c r="D23" s="259"/>
      <c r="E23" s="260"/>
      <c r="F23" s="261"/>
      <c r="G23" s="261"/>
      <c r="H23" s="261"/>
      <c r="I23" s="261"/>
      <c r="J23" s="261"/>
      <c r="K23" s="261"/>
      <c r="L23" s="261"/>
      <c r="M23" s="261"/>
      <c r="N23" s="261"/>
      <c r="O23" s="261"/>
      <c r="P23" s="261"/>
      <c r="Q23" s="261"/>
      <c r="R23" s="261"/>
      <c r="S23" s="261"/>
      <c r="T23" s="261"/>
      <c r="U23" s="261"/>
      <c r="V23" s="261"/>
      <c r="W23" s="261"/>
      <c r="X23" s="261"/>
      <c r="Y23" s="261"/>
      <c r="Z23" s="261"/>
      <c r="AA23" s="261"/>
      <c r="AB23" s="261"/>
      <c r="AC23" s="261"/>
      <c r="AD23" s="261"/>
      <c r="AE23" s="261"/>
      <c r="AF23" s="261"/>
      <c r="AG23" s="261"/>
      <c r="AH23" s="354"/>
      <c r="AI23" s="354"/>
      <c r="AJ23" s="354"/>
      <c r="AK23" s="265">
        <f t="shared" si="1"/>
        <v>0</v>
      </c>
      <c r="AL23" s="266">
        <f t="shared" si="0"/>
        <v>0</v>
      </c>
      <c r="AM23" s="264"/>
      <c r="AN23" s="264"/>
    </row>
    <row r="24" spans="1:40" ht="18" customHeight="1" x14ac:dyDescent="0.15">
      <c r="A24" s="256">
        <v>14</v>
      </c>
      <c r="B24" s="257"/>
      <c r="C24" s="258"/>
      <c r="D24" s="259"/>
      <c r="E24" s="260"/>
      <c r="F24" s="261"/>
      <c r="G24" s="261"/>
      <c r="H24" s="261"/>
      <c r="I24" s="261"/>
      <c r="J24" s="261"/>
      <c r="K24" s="261"/>
      <c r="L24" s="261"/>
      <c r="M24" s="261"/>
      <c r="N24" s="261"/>
      <c r="O24" s="261"/>
      <c r="P24" s="261"/>
      <c r="Q24" s="261"/>
      <c r="R24" s="261"/>
      <c r="S24" s="261"/>
      <c r="T24" s="261"/>
      <c r="U24" s="261"/>
      <c r="V24" s="261"/>
      <c r="W24" s="261"/>
      <c r="X24" s="261"/>
      <c r="Y24" s="261"/>
      <c r="Z24" s="261"/>
      <c r="AA24" s="261"/>
      <c r="AB24" s="261"/>
      <c r="AC24" s="261"/>
      <c r="AD24" s="261"/>
      <c r="AE24" s="261"/>
      <c r="AF24" s="261"/>
      <c r="AG24" s="261"/>
      <c r="AH24" s="354"/>
      <c r="AI24" s="354"/>
      <c r="AJ24" s="354"/>
      <c r="AK24" s="265">
        <f t="shared" si="1"/>
        <v>0</v>
      </c>
      <c r="AL24" s="266">
        <f t="shared" si="0"/>
        <v>0</v>
      </c>
      <c r="AM24" s="264"/>
      <c r="AN24" s="264"/>
    </row>
    <row r="25" spans="1:40" ht="18" customHeight="1" x14ac:dyDescent="0.15">
      <c r="A25" s="256">
        <v>15</v>
      </c>
      <c r="B25" s="257"/>
      <c r="C25" s="258"/>
      <c r="D25" s="259"/>
      <c r="E25" s="260"/>
      <c r="F25" s="261"/>
      <c r="G25" s="261"/>
      <c r="H25" s="261"/>
      <c r="I25" s="261"/>
      <c r="J25" s="261"/>
      <c r="K25" s="261"/>
      <c r="L25" s="261"/>
      <c r="M25" s="261"/>
      <c r="N25" s="261"/>
      <c r="O25" s="261"/>
      <c r="P25" s="261"/>
      <c r="Q25" s="261"/>
      <c r="R25" s="261"/>
      <c r="S25" s="261"/>
      <c r="T25" s="261"/>
      <c r="U25" s="261"/>
      <c r="V25" s="261"/>
      <c r="W25" s="261"/>
      <c r="X25" s="261"/>
      <c r="Y25" s="261"/>
      <c r="Z25" s="261"/>
      <c r="AA25" s="261"/>
      <c r="AB25" s="261"/>
      <c r="AC25" s="261"/>
      <c r="AD25" s="261"/>
      <c r="AE25" s="261"/>
      <c r="AF25" s="261"/>
      <c r="AG25" s="261"/>
      <c r="AH25" s="354"/>
      <c r="AI25" s="354"/>
      <c r="AJ25" s="354"/>
      <c r="AK25" s="265">
        <f t="shared" si="1"/>
        <v>0</v>
      </c>
      <c r="AL25" s="266">
        <f t="shared" si="0"/>
        <v>0</v>
      </c>
      <c r="AM25" s="264"/>
      <c r="AN25" s="264"/>
    </row>
    <row r="26" spans="1:40" ht="18" customHeight="1" x14ac:dyDescent="0.15">
      <c r="A26" s="256">
        <v>16</v>
      </c>
      <c r="B26" s="257"/>
      <c r="C26" s="258"/>
      <c r="D26" s="259"/>
      <c r="E26" s="260"/>
      <c r="F26" s="261"/>
      <c r="G26" s="261"/>
      <c r="H26" s="261"/>
      <c r="I26" s="261"/>
      <c r="J26" s="261"/>
      <c r="K26" s="261"/>
      <c r="L26" s="261"/>
      <c r="M26" s="261"/>
      <c r="N26" s="261"/>
      <c r="O26" s="261"/>
      <c r="P26" s="261"/>
      <c r="Q26" s="261"/>
      <c r="R26" s="261"/>
      <c r="S26" s="261"/>
      <c r="T26" s="261"/>
      <c r="U26" s="261"/>
      <c r="V26" s="261"/>
      <c r="W26" s="261"/>
      <c r="X26" s="261"/>
      <c r="Y26" s="261"/>
      <c r="Z26" s="261"/>
      <c r="AA26" s="261"/>
      <c r="AB26" s="261"/>
      <c r="AC26" s="261"/>
      <c r="AD26" s="261"/>
      <c r="AE26" s="261"/>
      <c r="AF26" s="261"/>
      <c r="AG26" s="261"/>
      <c r="AH26" s="354"/>
      <c r="AI26" s="354"/>
      <c r="AJ26" s="354"/>
      <c r="AK26" s="265">
        <f t="shared" si="1"/>
        <v>0</v>
      </c>
      <c r="AL26" s="266">
        <f t="shared" si="0"/>
        <v>0</v>
      </c>
      <c r="AM26" s="264"/>
      <c r="AN26" s="264"/>
    </row>
    <row r="27" spans="1:40" ht="18" customHeight="1" x14ac:dyDescent="0.15">
      <c r="A27" s="256">
        <v>17</v>
      </c>
      <c r="B27" s="257"/>
      <c r="C27" s="258"/>
      <c r="D27" s="259"/>
      <c r="E27" s="260"/>
      <c r="F27" s="261"/>
      <c r="G27" s="261"/>
      <c r="H27" s="261"/>
      <c r="I27" s="261"/>
      <c r="J27" s="261"/>
      <c r="K27" s="261"/>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354"/>
      <c r="AI27" s="354"/>
      <c r="AJ27" s="354"/>
      <c r="AK27" s="265">
        <f t="shared" si="1"/>
        <v>0</v>
      </c>
      <c r="AL27" s="266">
        <f t="shared" si="0"/>
        <v>0</v>
      </c>
      <c r="AM27" s="264"/>
      <c r="AN27" s="264"/>
    </row>
    <row r="28" spans="1:40" ht="18" customHeight="1" x14ac:dyDescent="0.15">
      <c r="A28" s="256">
        <v>18</v>
      </c>
      <c r="B28" s="257"/>
      <c r="C28" s="258"/>
      <c r="D28" s="259"/>
      <c r="E28" s="260"/>
      <c r="F28" s="261"/>
      <c r="G28" s="261"/>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354"/>
      <c r="AI28" s="354"/>
      <c r="AJ28" s="354"/>
      <c r="AK28" s="265">
        <f t="shared" si="1"/>
        <v>0</v>
      </c>
      <c r="AL28" s="266">
        <f t="shared" si="0"/>
        <v>0</v>
      </c>
      <c r="AM28" s="264"/>
      <c r="AN28" s="264"/>
    </row>
    <row r="29" spans="1:40" ht="18" customHeight="1" x14ac:dyDescent="0.15">
      <c r="A29" s="256">
        <v>19</v>
      </c>
      <c r="B29" s="257"/>
      <c r="C29" s="258"/>
      <c r="D29" s="259"/>
      <c r="E29" s="260"/>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354"/>
      <c r="AI29" s="354"/>
      <c r="AJ29" s="354"/>
      <c r="AK29" s="265">
        <f t="shared" si="1"/>
        <v>0</v>
      </c>
      <c r="AL29" s="266">
        <f t="shared" si="0"/>
        <v>0</v>
      </c>
      <c r="AM29" s="264"/>
      <c r="AN29" s="264"/>
    </row>
    <row r="30" spans="1:40" ht="18" customHeight="1" x14ac:dyDescent="0.15">
      <c r="A30" s="256">
        <v>20</v>
      </c>
      <c r="B30" s="257"/>
      <c r="C30" s="258"/>
      <c r="D30" s="259"/>
      <c r="E30" s="260"/>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354"/>
      <c r="AI30" s="354"/>
      <c r="AJ30" s="354"/>
      <c r="AK30" s="265">
        <f t="shared" si="1"/>
        <v>0</v>
      </c>
      <c r="AL30" s="266">
        <f t="shared" si="0"/>
        <v>0</v>
      </c>
      <c r="AM30" s="264"/>
      <c r="AN30" s="264"/>
    </row>
    <row r="31" spans="1:40" ht="18" customHeight="1" x14ac:dyDescent="0.15">
      <c r="A31" s="244" t="s">
        <v>134</v>
      </c>
      <c r="B31" s="267"/>
      <c r="C31" s="267"/>
      <c r="D31" s="267"/>
      <c r="E31" s="267"/>
      <c r="F31" s="268">
        <f>+SUM(F11:F30)</f>
        <v>0</v>
      </c>
      <c r="G31" s="268">
        <f t="shared" ref="G31:AJ31" si="2">+SUM(G11:G30)</f>
        <v>0</v>
      </c>
      <c r="H31" s="268">
        <f t="shared" si="2"/>
        <v>0</v>
      </c>
      <c r="I31" s="268">
        <f t="shared" si="2"/>
        <v>0</v>
      </c>
      <c r="J31" s="268">
        <f t="shared" si="2"/>
        <v>0</v>
      </c>
      <c r="K31" s="268">
        <f t="shared" si="2"/>
        <v>0</v>
      </c>
      <c r="L31" s="268">
        <f t="shared" si="2"/>
        <v>0</v>
      </c>
      <c r="M31" s="268">
        <f t="shared" si="2"/>
        <v>0</v>
      </c>
      <c r="N31" s="268">
        <f t="shared" si="2"/>
        <v>0</v>
      </c>
      <c r="O31" s="268">
        <f t="shared" si="2"/>
        <v>0</v>
      </c>
      <c r="P31" s="268">
        <f t="shared" si="2"/>
        <v>0</v>
      </c>
      <c r="Q31" s="268">
        <f t="shared" si="2"/>
        <v>0</v>
      </c>
      <c r="R31" s="268">
        <f t="shared" si="2"/>
        <v>0</v>
      </c>
      <c r="S31" s="268">
        <f t="shared" si="2"/>
        <v>0</v>
      </c>
      <c r="T31" s="268">
        <f t="shared" si="2"/>
        <v>0</v>
      </c>
      <c r="U31" s="268">
        <f t="shared" si="2"/>
        <v>0</v>
      </c>
      <c r="V31" s="268">
        <f t="shared" si="2"/>
        <v>0</v>
      </c>
      <c r="W31" s="268">
        <f t="shared" si="2"/>
        <v>0</v>
      </c>
      <c r="X31" s="268">
        <f t="shared" si="2"/>
        <v>0</v>
      </c>
      <c r="Y31" s="268">
        <f t="shared" si="2"/>
        <v>0</v>
      </c>
      <c r="Z31" s="268">
        <f t="shared" si="2"/>
        <v>0</v>
      </c>
      <c r="AA31" s="268">
        <f t="shared" si="2"/>
        <v>0</v>
      </c>
      <c r="AB31" s="268">
        <f t="shared" si="2"/>
        <v>0</v>
      </c>
      <c r="AC31" s="268">
        <f t="shared" si="2"/>
        <v>0</v>
      </c>
      <c r="AD31" s="268">
        <f t="shared" si="2"/>
        <v>0</v>
      </c>
      <c r="AE31" s="268">
        <f t="shared" si="2"/>
        <v>0</v>
      </c>
      <c r="AF31" s="268">
        <f t="shared" si="2"/>
        <v>0</v>
      </c>
      <c r="AG31" s="268">
        <f t="shared" si="2"/>
        <v>0</v>
      </c>
      <c r="AH31" s="354">
        <f t="shared" si="2"/>
        <v>0</v>
      </c>
      <c r="AI31" s="354">
        <f t="shared" si="2"/>
        <v>0</v>
      </c>
      <c r="AJ31" s="354">
        <f t="shared" si="2"/>
        <v>0</v>
      </c>
      <c r="AK31" s="265">
        <f>+SUM(F31:AJ31)</f>
        <v>0</v>
      </c>
      <c r="AL31" s="266">
        <f>IF($AK$3="４週",AK31/4,AK31/(DAY(EOMONTH($F$9,0))/7))</f>
        <v>0</v>
      </c>
      <c r="AM31" s="240"/>
      <c r="AN31" s="240"/>
    </row>
    <row r="32" spans="1:40" ht="18" customHeight="1" x14ac:dyDescent="0.15">
      <c r="A32" s="267" t="s">
        <v>135</v>
      </c>
      <c r="B32" s="267"/>
      <c r="C32" s="267"/>
      <c r="D32" s="267"/>
      <c r="E32" s="269"/>
      <c r="F32" s="270">
        <v>12</v>
      </c>
      <c r="G32" s="270">
        <v>20</v>
      </c>
      <c r="H32" s="270">
        <v>12</v>
      </c>
      <c r="I32" s="270">
        <v>20</v>
      </c>
      <c r="J32" s="270">
        <v>12</v>
      </c>
      <c r="K32" s="270">
        <v>20</v>
      </c>
      <c r="L32" s="270">
        <v>12</v>
      </c>
      <c r="M32" s="270">
        <v>20</v>
      </c>
      <c r="N32" s="270">
        <v>12</v>
      </c>
      <c r="O32" s="270">
        <v>20</v>
      </c>
      <c r="P32" s="270">
        <v>12</v>
      </c>
      <c r="Q32" s="270">
        <v>20</v>
      </c>
      <c r="R32" s="270">
        <v>12</v>
      </c>
      <c r="S32" s="270">
        <v>20</v>
      </c>
      <c r="T32" s="270">
        <v>12</v>
      </c>
      <c r="U32" s="270">
        <v>20</v>
      </c>
      <c r="V32" s="270">
        <v>12</v>
      </c>
      <c r="W32" s="270">
        <v>20</v>
      </c>
      <c r="X32" s="270">
        <v>12</v>
      </c>
      <c r="Y32" s="270">
        <v>20</v>
      </c>
      <c r="Z32" s="270">
        <v>12</v>
      </c>
      <c r="AA32" s="270">
        <v>20</v>
      </c>
      <c r="AB32" s="270">
        <v>12</v>
      </c>
      <c r="AC32" s="270">
        <v>20</v>
      </c>
      <c r="AD32" s="270">
        <v>12</v>
      </c>
      <c r="AE32" s="270">
        <v>20</v>
      </c>
      <c r="AF32" s="270">
        <v>12</v>
      </c>
      <c r="AG32" s="270">
        <v>20</v>
      </c>
      <c r="AH32" s="355">
        <v>12</v>
      </c>
      <c r="AI32" s="355">
        <v>20</v>
      </c>
      <c r="AJ32" s="355">
        <v>20</v>
      </c>
      <c r="AK32" s="268"/>
      <c r="AL32" s="262"/>
      <c r="AM32" s="240"/>
      <c r="AN32" s="240"/>
    </row>
    <row r="33" spans="1:40" ht="15" customHeight="1" x14ac:dyDescent="0.15">
      <c r="A33" s="239"/>
      <c r="B33" s="239"/>
      <c r="C33" s="239"/>
      <c r="D33" s="239"/>
      <c r="E33" s="239"/>
      <c r="F33" s="271"/>
      <c r="G33" s="271"/>
      <c r="H33" s="271"/>
      <c r="I33" s="271"/>
      <c r="J33" s="271"/>
      <c r="K33" s="271"/>
      <c r="L33" s="271"/>
      <c r="M33" s="271"/>
      <c r="N33" s="271"/>
      <c r="O33" s="271"/>
      <c r="P33" s="271"/>
      <c r="Q33" s="271"/>
      <c r="R33" s="271"/>
      <c r="S33" s="271"/>
      <c r="T33" s="271"/>
      <c r="U33" s="271"/>
      <c r="V33" s="271"/>
      <c r="W33" s="271"/>
      <c r="X33" s="271"/>
      <c r="Y33" s="271"/>
      <c r="Z33" s="271"/>
      <c r="AA33" s="271"/>
      <c r="AB33" s="271"/>
      <c r="AC33" s="271"/>
      <c r="AD33" s="271"/>
      <c r="AE33" s="271"/>
      <c r="AF33" s="271"/>
      <c r="AG33" s="271"/>
      <c r="AH33" s="271"/>
      <c r="AI33" s="271"/>
      <c r="AJ33" s="271"/>
      <c r="AK33" s="239"/>
      <c r="AL33" s="239"/>
      <c r="AM33" s="224"/>
    </row>
    <row r="34" spans="1:40" ht="5.0999999999999996" customHeight="1" x14ac:dyDescent="0.15">
      <c r="A34" s="272"/>
      <c r="B34" s="272"/>
      <c r="C34" s="272"/>
      <c r="D34" s="273"/>
      <c r="E34" s="273"/>
      <c r="F34" s="273"/>
      <c r="G34" s="273"/>
      <c r="H34" s="273"/>
      <c r="I34" s="271"/>
      <c r="J34" s="271"/>
      <c r="K34" s="271"/>
      <c r="L34" s="271"/>
      <c r="M34" s="271"/>
      <c r="N34" s="271"/>
      <c r="O34" s="271"/>
      <c r="P34" s="271"/>
      <c r="Q34" s="271"/>
      <c r="R34" s="271"/>
      <c r="S34" s="271"/>
      <c r="T34" s="271"/>
      <c r="U34" s="271"/>
      <c r="V34" s="271"/>
      <c r="W34" s="271"/>
      <c r="X34" s="271"/>
      <c r="Y34" s="271"/>
      <c r="Z34" s="271"/>
      <c r="AA34" s="271"/>
      <c r="AB34" s="271"/>
      <c r="AC34" s="271"/>
      <c r="AD34" s="271"/>
      <c r="AE34" s="271"/>
      <c r="AF34" s="271"/>
      <c r="AG34" s="271"/>
      <c r="AH34" s="271"/>
      <c r="AI34" s="271"/>
      <c r="AJ34" s="274"/>
      <c r="AK34" s="271"/>
      <c r="AL34" s="239"/>
      <c r="AM34" s="239"/>
      <c r="AN34" s="224"/>
    </row>
    <row r="35" spans="1:40" ht="5.0999999999999996" customHeight="1" x14ac:dyDescent="0.15">
      <c r="A35" s="272"/>
      <c r="B35" s="272"/>
      <c r="C35" s="272"/>
      <c r="D35" s="273"/>
      <c r="E35" s="273"/>
      <c r="F35" s="273"/>
      <c r="G35" s="273"/>
      <c r="H35" s="273"/>
      <c r="I35" s="271"/>
      <c r="J35" s="271"/>
      <c r="K35" s="271"/>
      <c r="L35" s="271"/>
      <c r="M35" s="271"/>
      <c r="N35" s="271"/>
      <c r="O35" s="271"/>
      <c r="P35" s="271"/>
      <c r="Q35" s="271"/>
      <c r="R35" s="271"/>
      <c r="S35" s="271"/>
      <c r="T35" s="271"/>
      <c r="U35" s="271"/>
      <c r="V35" s="271"/>
      <c r="W35" s="271"/>
      <c r="X35" s="271"/>
      <c r="Y35" s="271"/>
      <c r="Z35" s="271"/>
      <c r="AA35" s="271"/>
      <c r="AB35" s="271"/>
      <c r="AC35" s="271"/>
      <c r="AD35" s="271"/>
      <c r="AE35" s="271"/>
      <c r="AF35" s="271"/>
      <c r="AG35" s="271"/>
      <c r="AH35" s="271"/>
      <c r="AI35" s="271"/>
      <c r="AJ35" s="274"/>
      <c r="AK35" s="271"/>
      <c r="AL35" s="239"/>
      <c r="AM35" s="239"/>
      <c r="AN35" s="224"/>
    </row>
    <row r="36" spans="1:40" ht="5.0999999999999996" customHeight="1" x14ac:dyDescent="0.15">
      <c r="A36" s="272"/>
      <c r="B36" s="272"/>
      <c r="C36" s="272"/>
      <c r="D36" s="273"/>
      <c r="E36" s="273"/>
      <c r="F36" s="273"/>
      <c r="G36" s="273"/>
      <c r="H36" s="273"/>
      <c r="I36" s="271"/>
      <c r="J36" s="271"/>
      <c r="K36" s="271"/>
      <c r="L36" s="271"/>
      <c r="M36" s="271"/>
      <c r="N36" s="271"/>
      <c r="O36" s="271"/>
      <c r="P36" s="271"/>
      <c r="Q36" s="271"/>
      <c r="R36" s="271"/>
      <c r="S36" s="271"/>
      <c r="T36" s="271"/>
      <c r="U36" s="271"/>
      <c r="V36" s="271"/>
      <c r="W36" s="271"/>
      <c r="X36" s="271"/>
      <c r="Y36" s="271"/>
      <c r="Z36" s="271"/>
      <c r="AA36" s="271"/>
      <c r="AB36" s="271"/>
      <c r="AC36" s="271"/>
      <c r="AD36" s="271"/>
      <c r="AE36" s="271"/>
      <c r="AF36" s="271"/>
      <c r="AG36" s="271"/>
      <c r="AH36" s="271"/>
      <c r="AI36" s="271"/>
      <c r="AJ36" s="274"/>
      <c r="AK36" s="271"/>
      <c r="AL36" s="239"/>
      <c r="AM36" s="239"/>
      <c r="AN36" s="224"/>
    </row>
    <row r="37" spans="1:40" ht="18" customHeight="1" x14ac:dyDescent="0.15">
      <c r="A37" s="223" t="s">
        <v>136</v>
      </c>
      <c r="B37" s="271"/>
      <c r="D37" s="271"/>
      <c r="E37" s="271"/>
      <c r="F37" s="271"/>
      <c r="G37" s="271"/>
      <c r="H37" s="271"/>
      <c r="I37" s="271"/>
      <c r="J37" s="271"/>
      <c r="K37" s="271"/>
    </row>
    <row r="38" spans="1:40" ht="18" customHeight="1" x14ac:dyDescent="0.15">
      <c r="A38" s="275" t="s">
        <v>137</v>
      </c>
      <c r="B38" s="275"/>
      <c r="M38" s="223" t="s">
        <v>138</v>
      </c>
      <c r="N38" s="271"/>
      <c r="P38" s="271"/>
      <c r="Q38" s="271"/>
      <c r="R38" s="271"/>
      <c r="S38" s="271"/>
      <c r="T38" s="271"/>
      <c r="U38" s="276" t="str">
        <f>IF(COUNTIF(M40:M43,"○")&gt;1,"いずれか１つを選択してください。","")</f>
        <v/>
      </c>
      <c r="V38" s="271"/>
      <c r="W38" s="271"/>
      <c r="X38" s="271"/>
      <c r="Y38" s="271"/>
      <c r="Z38" s="271"/>
      <c r="AA38" s="271"/>
      <c r="AB38" s="271"/>
      <c r="AC38" s="271"/>
      <c r="AD38" s="271"/>
      <c r="AE38" s="271"/>
      <c r="AF38" s="271"/>
      <c r="AG38" s="271"/>
      <c r="AH38" s="271"/>
      <c r="AI38" s="271"/>
      <c r="AJ38" s="271"/>
      <c r="AK38" s="274"/>
      <c r="AL38" s="271"/>
      <c r="AM38" s="239"/>
      <c r="AN38" s="239"/>
    </row>
    <row r="39" spans="1:40" ht="18.75" customHeight="1" x14ac:dyDescent="0.15">
      <c r="A39" s="277"/>
      <c r="B39" s="277"/>
      <c r="C39" s="277"/>
      <c r="D39" s="278">
        <f>IF(S2=1,10,IF(S2=2,11,IF(S2=3,12,S2-3)))</f>
        <v>1</v>
      </c>
      <c r="E39" s="278">
        <f>IF(S2=1,11,IF(S2=2,12,S2-2))</f>
        <v>2</v>
      </c>
      <c r="F39" s="279">
        <f>IF(S2=1,12,S2-1)</f>
        <v>3</v>
      </c>
      <c r="G39" s="279"/>
      <c r="H39" s="279"/>
      <c r="I39" s="243" t="s">
        <v>139</v>
      </c>
      <c r="J39" s="243"/>
      <c r="K39" s="243"/>
      <c r="M39" s="244" t="s">
        <v>140</v>
      </c>
      <c r="N39" s="267"/>
      <c r="O39" s="267"/>
      <c r="P39" s="267"/>
      <c r="Q39" s="267"/>
      <c r="R39" s="267"/>
      <c r="S39" s="267"/>
      <c r="T39" s="267"/>
      <c r="U39" s="267"/>
      <c r="V39" s="267"/>
      <c r="W39" s="267"/>
      <c r="X39" s="267"/>
      <c r="Y39" s="267"/>
      <c r="Z39" s="267"/>
      <c r="AA39" s="267"/>
      <c r="AB39" s="267"/>
      <c r="AC39" s="267"/>
      <c r="AD39" s="267"/>
      <c r="AE39" s="267"/>
      <c r="AF39" s="267"/>
      <c r="AG39" s="267"/>
      <c r="AH39" s="280" t="s">
        <v>141</v>
      </c>
      <c r="AI39" s="281"/>
      <c r="AJ39" s="281"/>
      <c r="AK39" s="281"/>
      <c r="AL39" s="282"/>
      <c r="AM39" s="247" t="s">
        <v>142</v>
      </c>
      <c r="AN39" s="247"/>
    </row>
    <row r="40" spans="1:40" ht="18" customHeight="1" x14ac:dyDescent="0.15">
      <c r="A40" s="247" t="s">
        <v>198</v>
      </c>
      <c r="B40" s="247"/>
      <c r="C40" s="247"/>
      <c r="D40" s="283">
        <v>80</v>
      </c>
      <c r="E40" s="283">
        <v>80</v>
      </c>
      <c r="F40" s="284">
        <v>81</v>
      </c>
      <c r="G40" s="284"/>
      <c r="H40" s="284"/>
      <c r="I40" s="243">
        <f>SUM(D40:F40)</f>
        <v>241</v>
      </c>
      <c r="J40" s="243"/>
      <c r="K40" s="243"/>
      <c r="M40" s="285" t="s">
        <v>144</v>
      </c>
      <c r="N40" s="242" t="s">
        <v>145</v>
      </c>
      <c r="O40" s="286"/>
      <c r="P40" s="287"/>
      <c r="Q40" s="288" t="s">
        <v>199</v>
      </c>
      <c r="R40" s="289"/>
      <c r="S40" s="289"/>
      <c r="T40" s="289"/>
      <c r="U40" s="289"/>
      <c r="V40" s="289"/>
      <c r="W40" s="289"/>
      <c r="X40" s="289"/>
      <c r="Y40" s="289"/>
      <c r="Z40" s="289"/>
      <c r="AA40" s="289"/>
      <c r="AB40" s="289"/>
      <c r="AC40" s="289"/>
      <c r="AD40" s="289"/>
      <c r="AE40" s="289"/>
      <c r="AF40" s="289"/>
      <c r="AG40" s="290"/>
      <c r="AH40" s="291">
        <f>SUM(F32:AJ32)</f>
        <v>500</v>
      </c>
      <c r="AI40" s="246"/>
      <c r="AJ40" s="292" t="s">
        <v>147</v>
      </c>
      <c r="AK40" s="291">
        <f>ROUNDUP(AH40/1000,0)</f>
        <v>1</v>
      </c>
      <c r="AL40" s="246"/>
      <c r="AM40" s="241">
        <f>MIN(AH40:AK42)</f>
        <v>1</v>
      </c>
      <c r="AN40" s="341"/>
    </row>
    <row r="41" spans="1:40" ht="18" customHeight="1" x14ac:dyDescent="0.15">
      <c r="A41" s="342"/>
      <c r="B41" s="342"/>
      <c r="C41" s="342"/>
      <c r="D41" s="239"/>
      <c r="E41" s="239"/>
      <c r="F41" s="343"/>
      <c r="G41" s="343"/>
      <c r="H41" s="306" t="s">
        <v>200</v>
      </c>
      <c r="I41" s="343"/>
      <c r="J41" s="343"/>
      <c r="K41" s="343"/>
      <c r="L41" s="344"/>
      <c r="M41" s="293"/>
      <c r="N41" s="250"/>
      <c r="O41" s="294"/>
      <c r="P41" s="295"/>
      <c r="Q41" s="296" t="s">
        <v>201</v>
      </c>
      <c r="R41" s="297"/>
      <c r="S41" s="297"/>
      <c r="T41" s="297"/>
      <c r="U41" s="297"/>
      <c r="V41" s="297"/>
      <c r="W41" s="297"/>
      <c r="X41" s="297"/>
      <c r="Y41" s="297"/>
      <c r="Z41" s="297"/>
      <c r="AA41" s="297"/>
      <c r="AB41" s="297"/>
      <c r="AC41" s="297"/>
      <c r="AD41" s="297"/>
      <c r="AE41" s="297"/>
      <c r="AF41" s="297"/>
      <c r="AG41" s="298"/>
      <c r="AH41" s="244">
        <f>COUNTA(B12:B30)</f>
        <v>9</v>
      </c>
      <c r="AI41" s="269"/>
      <c r="AJ41" s="299" t="s">
        <v>150</v>
      </c>
      <c r="AK41" s="291">
        <f>ROUNDUP(AH41/20,0)</f>
        <v>1</v>
      </c>
      <c r="AL41" s="246"/>
      <c r="AM41" s="249"/>
      <c r="AN41" s="345"/>
    </row>
    <row r="42" spans="1:40" ht="18" customHeight="1" x14ac:dyDescent="0.15">
      <c r="B42" s="228"/>
      <c r="I42" s="243">
        <f>I40/3</f>
        <v>80.333333333333329</v>
      </c>
      <c r="J42" s="243"/>
      <c r="K42" s="243"/>
      <c r="M42" s="301"/>
      <c r="N42" s="254"/>
      <c r="O42" s="302"/>
      <c r="P42" s="303"/>
      <c r="Q42" s="296" t="s">
        <v>202</v>
      </c>
      <c r="R42" s="297"/>
      <c r="S42" s="297"/>
      <c r="T42" s="297"/>
      <c r="U42" s="297"/>
      <c r="V42" s="297"/>
      <c r="W42" s="297"/>
      <c r="X42" s="297"/>
      <c r="Y42" s="297"/>
      <c r="Z42" s="297"/>
      <c r="AA42" s="297"/>
      <c r="AB42" s="297"/>
      <c r="AC42" s="297"/>
      <c r="AD42" s="297"/>
      <c r="AE42" s="297"/>
      <c r="AF42" s="297"/>
      <c r="AG42" s="298"/>
      <c r="AH42" s="291">
        <f>ROUNDDOWN(I42,1)</f>
        <v>80.3</v>
      </c>
      <c r="AI42" s="246"/>
      <c r="AJ42" s="304" t="s">
        <v>150</v>
      </c>
      <c r="AK42" s="291">
        <f>ROUNDUP(AH42/10,0)</f>
        <v>9</v>
      </c>
      <c r="AL42" s="246"/>
      <c r="AM42" s="346"/>
      <c r="AN42" s="347"/>
    </row>
    <row r="43" spans="1:40" ht="18" customHeight="1" x14ac:dyDescent="0.15">
      <c r="B43" s="228"/>
      <c r="I43" s="239"/>
      <c r="J43" s="239"/>
      <c r="K43" s="239"/>
      <c r="M43" s="283"/>
      <c r="N43" s="296" t="s">
        <v>154</v>
      </c>
      <c r="O43" s="297"/>
      <c r="P43" s="297"/>
      <c r="Q43" s="297"/>
      <c r="R43" s="297"/>
      <c r="S43" s="297"/>
      <c r="T43" s="297"/>
      <c r="U43" s="297"/>
      <c r="V43" s="297"/>
      <c r="W43" s="297"/>
      <c r="X43" s="297"/>
      <c r="Y43" s="297"/>
      <c r="Z43" s="297"/>
      <c r="AA43" s="297"/>
      <c r="AB43" s="297"/>
      <c r="AC43" s="297"/>
      <c r="AD43" s="297"/>
      <c r="AE43" s="297"/>
      <c r="AF43" s="297"/>
      <c r="AG43" s="298"/>
      <c r="AH43" s="348"/>
      <c r="AI43" s="349"/>
      <c r="AJ43" s="349"/>
      <c r="AK43" s="349"/>
      <c r="AL43" s="350"/>
      <c r="AM43" s="244">
        <f t="array" ref="AM43">ROUNDUP(_xlfn.IFS(AM40&lt;2,1,AND(AM40&lt;=2,AM40&lt;6),AM40-1,AM40&gt;=6,AM40/2*3),1)</f>
        <v>1</v>
      </c>
      <c r="AN43" s="269"/>
    </row>
    <row r="44" spans="1:40" ht="18" customHeight="1" x14ac:dyDescent="0.15">
      <c r="A44" s="224"/>
      <c r="B44" s="228"/>
      <c r="H44" s="271"/>
      <c r="M44" s="271" t="s">
        <v>203</v>
      </c>
      <c r="W44" s="239"/>
      <c r="X44" s="271"/>
      <c r="Y44" s="271"/>
      <c r="Z44" s="271"/>
      <c r="AA44" s="271"/>
      <c r="AB44" s="271"/>
      <c r="AC44" s="271"/>
      <c r="AD44" s="271"/>
      <c r="AE44" s="271"/>
      <c r="AF44" s="271"/>
      <c r="AG44" s="271"/>
      <c r="AH44" s="271"/>
      <c r="AI44" s="271"/>
      <c r="AJ44" s="274"/>
      <c r="AK44" s="271"/>
      <c r="AL44" s="239"/>
      <c r="AM44" s="239"/>
      <c r="AN44" s="224"/>
    </row>
    <row r="45" spans="1:40" ht="5.0999999999999996" customHeight="1" x14ac:dyDescent="0.15">
      <c r="A45" s="272"/>
      <c r="B45" s="272"/>
      <c r="C45" s="272"/>
      <c r="D45" s="272"/>
      <c r="E45" s="272"/>
      <c r="F45" s="272"/>
      <c r="G45" s="272"/>
      <c r="H45" s="272"/>
      <c r="I45" s="272"/>
      <c r="J45" s="271"/>
      <c r="K45" s="271"/>
      <c r="L45" s="271"/>
      <c r="M45" s="274"/>
      <c r="N45" s="271"/>
      <c r="W45" s="239"/>
      <c r="X45" s="271"/>
      <c r="Y45" s="271"/>
      <c r="Z45" s="271"/>
      <c r="AA45" s="271"/>
      <c r="AB45" s="271"/>
      <c r="AC45" s="271"/>
      <c r="AD45" s="271"/>
      <c r="AE45" s="271"/>
      <c r="AF45" s="271"/>
      <c r="AG45" s="271"/>
      <c r="AH45" s="271"/>
      <c r="AI45" s="271"/>
      <c r="AJ45" s="274"/>
      <c r="AK45" s="271"/>
      <c r="AL45" s="239"/>
      <c r="AM45" s="239"/>
      <c r="AN45" s="224"/>
    </row>
    <row r="46" spans="1:40" ht="21" customHeight="1" x14ac:dyDescent="0.15">
      <c r="A46" s="223" t="s">
        <v>159</v>
      </c>
      <c r="B46" s="228"/>
      <c r="C46" s="229"/>
      <c r="D46" s="229"/>
      <c r="E46" s="229"/>
      <c r="F46" s="229"/>
      <c r="G46" s="224"/>
      <c r="H46" s="224"/>
      <c r="I46" s="224"/>
      <c r="J46" s="224"/>
      <c r="K46" s="224"/>
      <c r="L46" s="224"/>
      <c r="M46" s="224"/>
      <c r="N46" s="224"/>
      <c r="O46" s="224"/>
      <c r="P46" s="224"/>
      <c r="Q46" s="224"/>
      <c r="R46" s="224"/>
      <c r="S46" s="224"/>
      <c r="T46" s="224"/>
      <c r="U46" s="224"/>
      <c r="V46" s="224"/>
      <c r="W46" s="224"/>
      <c r="X46" s="224"/>
      <c r="Y46" s="224"/>
      <c r="Z46" s="224"/>
      <c r="AA46" s="224"/>
      <c r="AB46" s="224"/>
      <c r="AC46" s="224"/>
      <c r="AD46" s="224"/>
      <c r="AE46" s="224"/>
      <c r="AF46" s="224"/>
      <c r="AG46" s="224"/>
      <c r="AH46" s="224"/>
      <c r="AI46" s="224"/>
      <c r="AJ46" s="224"/>
      <c r="AK46" s="224"/>
      <c r="AL46" s="229"/>
      <c r="AM46" s="229"/>
      <c r="AN46" s="224"/>
    </row>
    <row r="47" spans="1:40" ht="24.95" customHeight="1" x14ac:dyDescent="0.15">
      <c r="A47" s="224"/>
      <c r="B47" s="239"/>
      <c r="C47" s="314" t="str">
        <f>IF(VLOOKUP($AK$1,[1]選択肢!$A$1:$J$32,C52,FALSE)=0,"-",VLOOKUP($AK$1,[1]選択肢!$A$1:$J$32,C52,FALSE))</f>
        <v>管理者</v>
      </c>
      <c r="D47" s="315"/>
      <c r="E47" s="316" t="str">
        <f>IF(VLOOKUP($AK$1,[1]選択肢!$A$1:$J$32,E52,FALSE)=0,"-",VLOOKUP($AK$1,[1]選択肢!$A$1:$J$32,E52,FALSE))</f>
        <v>サービス提供責任者</v>
      </c>
      <c r="F47" s="316"/>
      <c r="G47" s="316"/>
      <c r="H47" s="316"/>
      <c r="I47" s="314" t="str">
        <f>IF(VLOOKUP($AK$1,[1]選択肢!$A$1:$J$32,I52,FALSE)=0,"-",VLOOKUP($AK$1,[1]選択肢!$A$1:$J$32,I52,FALSE))</f>
        <v>従業者</v>
      </c>
      <c r="J47" s="315"/>
      <c r="K47" s="315"/>
      <c r="L47" s="315"/>
      <c r="M47" s="315"/>
      <c r="N47" s="317"/>
      <c r="O47" s="318"/>
      <c r="P47" s="318"/>
      <c r="Q47" s="318"/>
      <c r="R47" s="318"/>
      <c r="S47" s="318"/>
      <c r="T47" s="318"/>
      <c r="U47" s="318"/>
      <c r="V47" s="318"/>
      <c r="W47" s="318"/>
      <c r="X47" s="318"/>
      <c r="Y47" s="318"/>
      <c r="Z47" s="318"/>
      <c r="AA47" s="318"/>
      <c r="AB47" s="318"/>
      <c r="AC47" s="318"/>
      <c r="AD47" s="318"/>
      <c r="AE47" s="318"/>
      <c r="AF47" s="318"/>
      <c r="AG47" s="318"/>
      <c r="AH47" s="318"/>
      <c r="AI47" s="318"/>
      <c r="AJ47" s="318"/>
      <c r="AK47" s="318"/>
      <c r="AL47" s="318"/>
      <c r="AM47" s="318"/>
      <c r="AN47" s="224"/>
    </row>
    <row r="48" spans="1:40" ht="18" customHeight="1" x14ac:dyDescent="0.15">
      <c r="A48" s="224"/>
      <c r="B48" s="239"/>
      <c r="C48" s="319" t="s">
        <v>160</v>
      </c>
      <c r="D48" s="319" t="s">
        <v>161</v>
      </c>
      <c r="E48" s="320" t="s">
        <v>160</v>
      </c>
      <c r="F48" s="321" t="s">
        <v>161</v>
      </c>
      <c r="G48" s="321"/>
      <c r="H48" s="321"/>
      <c r="I48" s="322" t="s">
        <v>160</v>
      </c>
      <c r="J48" s="323"/>
      <c r="K48" s="324"/>
      <c r="L48" s="322" t="s">
        <v>161</v>
      </c>
      <c r="M48" s="323"/>
      <c r="N48" s="324"/>
      <c r="O48" s="325"/>
      <c r="P48" s="325"/>
      <c r="Q48" s="325"/>
      <c r="R48" s="325"/>
      <c r="S48" s="325"/>
      <c r="T48" s="325"/>
      <c r="U48" s="325"/>
      <c r="V48" s="325"/>
      <c r="W48" s="325"/>
      <c r="X48" s="325"/>
      <c r="Y48" s="325"/>
      <c r="Z48" s="325"/>
      <c r="AA48" s="325"/>
      <c r="AB48" s="325"/>
      <c r="AC48" s="325"/>
      <c r="AD48" s="325"/>
      <c r="AE48" s="325"/>
      <c r="AF48" s="325"/>
      <c r="AG48" s="325"/>
      <c r="AH48" s="325"/>
      <c r="AI48" s="325"/>
      <c r="AJ48" s="325"/>
      <c r="AK48" s="325"/>
      <c r="AL48" s="326"/>
      <c r="AM48" s="326"/>
      <c r="AN48" s="224"/>
    </row>
    <row r="49" spans="1:40" ht="18" customHeight="1" x14ac:dyDescent="0.15">
      <c r="A49" s="224"/>
      <c r="B49" s="300" t="s">
        <v>162</v>
      </c>
      <c r="C49" s="320">
        <f>COUNTIFS($B$11:$B$30,C$47,$C$11:$C$30,"A",$E$11:$E$30,"*")</f>
        <v>1</v>
      </c>
      <c r="D49" s="320">
        <f>COUNTIFS($B$11:$B$30,C$47,$C$11:$C$30,"B",$E$11:$E$30,"*")</f>
        <v>0</v>
      </c>
      <c r="E49" s="320">
        <f>COUNTIFS($B$11:$B$30,E$47,$C$11:$C$30,"A",$E$11:$E$30,"*")</f>
        <v>0</v>
      </c>
      <c r="F49" s="322">
        <f>COUNTIFS($B$11:$B$30,E$47,$C$11:$C$30,"B",$E$11:$E$30,"*")</f>
        <v>1</v>
      </c>
      <c r="G49" s="323"/>
      <c r="H49" s="324"/>
      <c r="I49" s="322">
        <f>COUNTIFS($B$11:$B$30,I$47,$C$11:$C$30,"A",$E$11:$E$30,"*")</f>
        <v>0</v>
      </c>
      <c r="J49" s="323"/>
      <c r="K49" s="324"/>
      <c r="L49" s="322">
        <f>COUNTIFS($B$11:$B$30,I$47,$C$11:$C$30,"B",$E$11:$E$30,"*")</f>
        <v>0</v>
      </c>
      <c r="M49" s="323"/>
      <c r="N49" s="324"/>
      <c r="O49" s="325"/>
      <c r="P49" s="325"/>
      <c r="Q49" s="325"/>
      <c r="R49" s="325"/>
      <c r="S49" s="325"/>
      <c r="T49" s="325"/>
      <c r="U49" s="325"/>
      <c r="V49" s="325"/>
      <c r="W49" s="325"/>
      <c r="X49" s="325"/>
      <c r="Y49" s="325"/>
      <c r="Z49" s="325"/>
      <c r="AA49" s="325"/>
      <c r="AB49" s="325"/>
      <c r="AC49" s="325"/>
      <c r="AD49" s="325"/>
      <c r="AE49" s="325"/>
      <c r="AF49" s="325"/>
      <c r="AG49" s="325"/>
      <c r="AH49" s="325"/>
      <c r="AI49" s="325"/>
      <c r="AJ49" s="325"/>
      <c r="AK49" s="325"/>
      <c r="AL49" s="326"/>
      <c r="AM49" s="326"/>
      <c r="AN49" s="224"/>
    </row>
    <row r="50" spans="1:40" ht="18" customHeight="1" x14ac:dyDescent="0.15">
      <c r="A50" s="224"/>
      <c r="B50" s="327" t="s">
        <v>163</v>
      </c>
      <c r="C50" s="328"/>
      <c r="D50" s="328"/>
      <c r="E50" s="320">
        <f>COUNTIFS($B$11:$B$30,E$47,$C$11:$C$30,"C",$E$11:$E$30,"*")</f>
        <v>1</v>
      </c>
      <c r="F50" s="322">
        <f>COUNTIFS($B$11:$B$30,E$47,$C$11:$C$30,"D",$E$11:$E$30,"*")</f>
        <v>0</v>
      </c>
      <c r="G50" s="323"/>
      <c r="H50" s="324"/>
      <c r="I50" s="322">
        <f>COUNTIFS($B$11:$B$30,I$47,$C$11:$C$30,"C",$E$11:$E$30,"*")</f>
        <v>2</v>
      </c>
      <c r="J50" s="323"/>
      <c r="K50" s="324"/>
      <c r="L50" s="322">
        <f>COUNTIFS($B$11:$B$30,I$47,$C$11:$C$30,"D",$E$11:$E$30,"*")</f>
        <v>5</v>
      </c>
      <c r="M50" s="323"/>
      <c r="N50" s="324"/>
      <c r="O50" s="325"/>
      <c r="P50" s="325"/>
      <c r="Q50" s="325"/>
      <c r="R50" s="325"/>
      <c r="S50" s="325"/>
      <c r="T50" s="325"/>
      <c r="U50" s="325"/>
      <c r="V50" s="325"/>
      <c r="W50" s="325"/>
      <c r="X50" s="325"/>
      <c r="Y50" s="325"/>
      <c r="Z50" s="325"/>
      <c r="AA50" s="325"/>
      <c r="AB50" s="325"/>
      <c r="AC50" s="325"/>
      <c r="AD50" s="325"/>
      <c r="AE50" s="325"/>
      <c r="AF50" s="325"/>
      <c r="AG50" s="325"/>
      <c r="AH50" s="325"/>
      <c r="AI50" s="325"/>
      <c r="AJ50" s="325"/>
      <c r="AK50" s="325"/>
      <c r="AL50" s="326"/>
      <c r="AM50" s="326"/>
      <c r="AN50" s="224"/>
    </row>
    <row r="51" spans="1:40" ht="18" customHeight="1" x14ac:dyDescent="0.15">
      <c r="A51" s="224"/>
      <c r="B51" s="327" t="s">
        <v>164</v>
      </c>
      <c r="C51" s="329"/>
      <c r="D51" s="330"/>
      <c r="E51" s="322">
        <f>IF($AK$3="４週",SUMIFS($AK$11:$AK$30,$B$11:$B$30,E47)/4/$AH$5,IF($AK$3="歴月",SUMIFS($AK$11:$AK$30,$B$11:$B$30,E47)/$AL$5,"記載する期間を選択してください"))</f>
        <v>0</v>
      </c>
      <c r="F51" s="323"/>
      <c r="G51" s="323"/>
      <c r="H51" s="324"/>
      <c r="I51" s="322">
        <f>IF($AK$3="４週",SUMIFS($AK$11:$AK$30,$B$11:$B$30,I47)/4/$AH$5,IF($AK$3="歴月",SUMIFS($AK$11:$AK$30,$B$11:$B$30,I47)/$AL$5,"記載する期間を選択してください"))</f>
        <v>0</v>
      </c>
      <c r="J51" s="323"/>
      <c r="K51" s="323"/>
      <c r="L51" s="323"/>
      <c r="M51" s="323"/>
      <c r="N51" s="324"/>
      <c r="O51" s="325"/>
      <c r="P51" s="325"/>
      <c r="Q51" s="325"/>
      <c r="R51" s="325"/>
      <c r="S51" s="325"/>
      <c r="T51" s="325"/>
      <c r="U51" s="325"/>
      <c r="V51" s="325"/>
      <c r="W51" s="325"/>
      <c r="X51" s="325"/>
      <c r="Y51" s="325"/>
      <c r="Z51" s="325"/>
      <c r="AA51" s="325"/>
      <c r="AB51" s="325"/>
      <c r="AC51" s="325"/>
      <c r="AD51" s="325"/>
      <c r="AE51" s="325"/>
      <c r="AF51" s="325"/>
      <c r="AG51" s="325"/>
      <c r="AH51" s="325"/>
      <c r="AI51" s="325"/>
      <c r="AJ51" s="325"/>
      <c r="AK51" s="325"/>
      <c r="AL51" s="325"/>
      <c r="AM51" s="325"/>
      <c r="AN51" s="224"/>
    </row>
    <row r="52" spans="1:40" ht="5.0999999999999996" customHeight="1" x14ac:dyDescent="0.15">
      <c r="A52" s="224"/>
      <c r="B52" s="228"/>
      <c r="C52" s="331">
        <v>2</v>
      </c>
      <c r="D52" s="331"/>
      <c r="E52" s="331">
        <v>3</v>
      </c>
      <c r="F52" s="331"/>
      <c r="G52" s="331"/>
      <c r="H52" s="331"/>
      <c r="I52" s="331">
        <v>4</v>
      </c>
      <c r="J52" s="331"/>
      <c r="K52" s="331"/>
      <c r="L52" s="331"/>
      <c r="M52" s="331"/>
      <c r="N52" s="331"/>
      <c r="O52" s="331">
        <v>5</v>
      </c>
      <c r="P52" s="331"/>
      <c r="Q52" s="331"/>
      <c r="R52" s="331"/>
      <c r="S52" s="331"/>
      <c r="T52" s="331"/>
      <c r="U52" s="331">
        <v>6</v>
      </c>
      <c r="V52" s="331"/>
      <c r="W52" s="331"/>
      <c r="X52" s="331"/>
      <c r="Y52" s="331"/>
      <c r="Z52" s="331"/>
      <c r="AA52" s="331">
        <v>7</v>
      </c>
      <c r="AB52" s="331"/>
      <c r="AC52" s="331"/>
      <c r="AD52" s="331"/>
      <c r="AE52" s="331"/>
      <c r="AF52" s="331"/>
      <c r="AG52" s="331">
        <v>8</v>
      </c>
      <c r="AH52" s="331"/>
      <c r="AI52" s="331"/>
      <c r="AJ52" s="331"/>
      <c r="AK52" s="331"/>
      <c r="AL52" s="331">
        <v>9</v>
      </c>
      <c r="AM52" s="332"/>
      <c r="AN52" s="224"/>
    </row>
    <row r="53" spans="1:40" ht="15" customHeight="1" x14ac:dyDescent="0.15">
      <c r="A53" s="271" t="s">
        <v>165</v>
      </c>
      <c r="B53" s="333"/>
      <c r="C53" s="334"/>
      <c r="D53" s="334"/>
      <c r="E53" s="334"/>
      <c r="F53" s="335"/>
      <c r="G53" s="334"/>
      <c r="H53" s="331"/>
      <c r="I53" s="331"/>
      <c r="J53" s="331"/>
      <c r="K53" s="331"/>
      <c r="L53" s="331"/>
      <c r="M53" s="331"/>
      <c r="N53" s="331"/>
      <c r="O53" s="331"/>
      <c r="P53" s="331"/>
      <c r="Q53" s="331"/>
      <c r="R53" s="331">
        <v>6</v>
      </c>
      <c r="S53" s="331"/>
      <c r="T53" s="331"/>
      <c r="U53" s="331"/>
      <c r="V53" s="331"/>
      <c r="W53" s="331"/>
      <c r="X53" s="331">
        <v>7</v>
      </c>
      <c r="Y53" s="331"/>
      <c r="Z53" s="331"/>
      <c r="AA53" s="331"/>
      <c r="AB53" s="331"/>
      <c r="AC53" s="331"/>
      <c r="AD53" s="331">
        <v>8</v>
      </c>
      <c r="AE53" s="331"/>
      <c r="AF53" s="331"/>
      <c r="AG53" s="336"/>
      <c r="AH53" s="336"/>
      <c r="AI53" s="336"/>
      <c r="AJ53" s="336">
        <v>9</v>
      </c>
      <c r="AK53" s="337"/>
      <c r="AL53" s="337"/>
      <c r="AM53" s="224"/>
    </row>
    <row r="54" spans="1:40" s="271" customFormat="1" ht="15" customHeight="1" x14ac:dyDescent="0.15">
      <c r="A54" s="271" t="s">
        <v>166</v>
      </c>
      <c r="B54" s="272"/>
      <c r="C54" s="272"/>
      <c r="D54" s="272"/>
      <c r="E54" s="272"/>
      <c r="F54" s="272"/>
      <c r="G54" s="272"/>
      <c r="H54" s="223"/>
      <c r="I54" s="223"/>
      <c r="J54" s="223"/>
      <c r="K54" s="223"/>
      <c r="L54" s="223"/>
      <c r="M54" s="223"/>
    </row>
    <row r="55" spans="1:40" s="271" customFormat="1" ht="15" customHeight="1" x14ac:dyDescent="0.15">
      <c r="A55" s="271" t="s">
        <v>167</v>
      </c>
      <c r="B55" s="272"/>
      <c r="C55" s="272"/>
      <c r="D55" s="272"/>
      <c r="E55" s="272"/>
      <c r="F55" s="272"/>
      <c r="G55" s="272"/>
      <c r="H55" s="223"/>
      <c r="I55" s="223"/>
      <c r="J55" s="223"/>
      <c r="K55" s="223"/>
      <c r="L55" s="223"/>
      <c r="M55" s="223"/>
    </row>
    <row r="56" spans="1:40" s="271" customFormat="1" ht="15" customHeight="1" x14ac:dyDescent="0.15">
      <c r="A56" s="271" t="s">
        <v>168</v>
      </c>
      <c r="B56" s="272"/>
      <c r="C56" s="272"/>
      <c r="D56" s="272"/>
      <c r="E56" s="272"/>
      <c r="F56" s="272"/>
      <c r="G56" s="272"/>
      <c r="H56" s="223"/>
      <c r="I56" s="223"/>
      <c r="J56" s="223"/>
      <c r="K56" s="223"/>
      <c r="L56" s="223"/>
      <c r="M56" s="223"/>
    </row>
    <row r="57" spans="1:40" s="271" customFormat="1" ht="15" customHeight="1" x14ac:dyDescent="0.15">
      <c r="A57" s="271" t="s">
        <v>169</v>
      </c>
      <c r="B57" s="272"/>
      <c r="C57" s="272"/>
      <c r="D57" s="272"/>
      <c r="E57" s="272"/>
      <c r="F57" s="272"/>
      <c r="G57" s="272"/>
      <c r="H57" s="223"/>
      <c r="I57" s="223"/>
      <c r="J57" s="223"/>
      <c r="K57" s="223"/>
      <c r="L57" s="223"/>
      <c r="M57" s="223"/>
    </row>
    <row r="58" spans="1:40" ht="15" customHeight="1" x14ac:dyDescent="0.15">
      <c r="A58" s="271" t="s">
        <v>170</v>
      </c>
      <c r="B58" s="338"/>
      <c r="C58" s="271"/>
      <c r="D58" s="271"/>
      <c r="E58" s="271"/>
      <c r="F58" s="271"/>
      <c r="G58" s="271"/>
    </row>
    <row r="59" spans="1:40" ht="15" customHeight="1" x14ac:dyDescent="0.15">
      <c r="A59" s="271" t="s">
        <v>171</v>
      </c>
      <c r="B59" s="338"/>
      <c r="C59" s="271"/>
      <c r="D59" s="271"/>
      <c r="E59" s="271"/>
      <c r="F59" s="271"/>
      <c r="G59" s="271"/>
    </row>
    <row r="60" spans="1:40" ht="15" customHeight="1" x14ac:dyDescent="0.15">
      <c r="A60" s="271"/>
      <c r="B60" s="300" t="s">
        <v>172</v>
      </c>
      <c r="C60" s="243" t="s">
        <v>173</v>
      </c>
      <c r="D60" s="243"/>
      <c r="E60" s="243"/>
      <c r="F60" s="271"/>
      <c r="G60" s="271"/>
    </row>
    <row r="61" spans="1:40" ht="15" customHeight="1" x14ac:dyDescent="0.15">
      <c r="A61" s="271"/>
      <c r="B61" s="339" t="s">
        <v>122</v>
      </c>
      <c r="C61" s="340" t="s">
        <v>174</v>
      </c>
      <c r="D61" s="340"/>
      <c r="E61" s="340"/>
      <c r="F61" s="271"/>
      <c r="G61" s="271"/>
    </row>
    <row r="62" spans="1:40" ht="15" customHeight="1" x14ac:dyDescent="0.15">
      <c r="A62" s="271"/>
      <c r="B62" s="339" t="s">
        <v>124</v>
      </c>
      <c r="C62" s="340" t="s">
        <v>175</v>
      </c>
      <c r="D62" s="340"/>
      <c r="E62" s="340"/>
      <c r="F62" s="271"/>
      <c r="G62" s="271"/>
    </row>
    <row r="63" spans="1:40" ht="15" customHeight="1" x14ac:dyDescent="0.15">
      <c r="A63" s="271"/>
      <c r="B63" s="339" t="s">
        <v>125</v>
      </c>
      <c r="C63" s="340" t="s">
        <v>176</v>
      </c>
      <c r="D63" s="340"/>
      <c r="E63" s="340"/>
      <c r="F63" s="271"/>
      <c r="G63" s="271"/>
    </row>
    <row r="64" spans="1:40" ht="15" customHeight="1" x14ac:dyDescent="0.15">
      <c r="A64" s="271"/>
      <c r="B64" s="339" t="s">
        <v>127</v>
      </c>
      <c r="C64" s="340" t="s">
        <v>177</v>
      </c>
      <c r="D64" s="340"/>
      <c r="E64" s="340"/>
      <c r="F64" s="271"/>
      <c r="G64" s="271"/>
    </row>
    <row r="65" spans="1:7" ht="15" customHeight="1" x14ac:dyDescent="0.15">
      <c r="A65" s="271"/>
      <c r="B65" s="271" t="s">
        <v>178</v>
      </c>
      <c r="C65" s="271"/>
      <c r="D65" s="271"/>
      <c r="E65" s="271"/>
      <c r="F65" s="271"/>
      <c r="G65" s="271"/>
    </row>
    <row r="66" spans="1:7" ht="15" customHeight="1" x14ac:dyDescent="0.15">
      <c r="A66" s="271"/>
      <c r="B66" s="271" t="s">
        <v>179</v>
      </c>
      <c r="C66" s="271"/>
      <c r="D66" s="271"/>
      <c r="E66" s="271"/>
      <c r="F66" s="271"/>
      <c r="G66" s="271"/>
    </row>
    <row r="67" spans="1:7" ht="15" customHeight="1" x14ac:dyDescent="0.15">
      <c r="A67" s="271"/>
      <c r="B67" s="271" t="s">
        <v>180</v>
      </c>
      <c r="C67" s="271"/>
      <c r="D67" s="271"/>
      <c r="E67" s="271"/>
      <c r="F67" s="271"/>
      <c r="G67" s="271"/>
    </row>
    <row r="68" spans="1:7" ht="15" customHeight="1" x14ac:dyDescent="0.15">
      <c r="A68" s="271" t="s">
        <v>181</v>
      </c>
      <c r="B68" s="338"/>
      <c r="C68" s="271"/>
      <c r="D68" s="271"/>
      <c r="E68" s="271"/>
      <c r="F68" s="271"/>
      <c r="G68" s="271"/>
    </row>
    <row r="69" spans="1:7" ht="15" customHeight="1" x14ac:dyDescent="0.15">
      <c r="A69" s="271" t="s">
        <v>182</v>
      </c>
      <c r="B69" s="338"/>
      <c r="C69" s="271"/>
      <c r="D69" s="271"/>
      <c r="E69" s="271"/>
      <c r="F69" s="271"/>
      <c r="G69" s="271"/>
    </row>
    <row r="70" spans="1:7" ht="15" customHeight="1" x14ac:dyDescent="0.15">
      <c r="A70" s="271" t="s">
        <v>183</v>
      </c>
      <c r="B70" s="338"/>
      <c r="C70" s="271"/>
      <c r="D70" s="271"/>
      <c r="E70" s="271"/>
      <c r="F70" s="271"/>
      <c r="G70" s="271"/>
    </row>
    <row r="71" spans="1:7" ht="15" customHeight="1" x14ac:dyDescent="0.15">
      <c r="A71" s="271" t="s">
        <v>184</v>
      </c>
      <c r="B71" s="338"/>
      <c r="C71" s="271"/>
      <c r="D71" s="271"/>
      <c r="E71" s="271"/>
      <c r="F71" s="271"/>
      <c r="G71" s="271"/>
    </row>
    <row r="72" spans="1:7" ht="15" customHeight="1" x14ac:dyDescent="0.15">
      <c r="A72" s="271" t="s">
        <v>185</v>
      </c>
      <c r="B72" s="338"/>
      <c r="C72" s="271"/>
      <c r="D72" s="271"/>
      <c r="E72" s="271"/>
      <c r="F72" s="271"/>
      <c r="G72" s="271"/>
    </row>
    <row r="73" spans="1:7" ht="15" customHeight="1" x14ac:dyDescent="0.15">
      <c r="A73" s="271" t="s">
        <v>186</v>
      </c>
      <c r="B73" s="338"/>
      <c r="C73" s="271"/>
      <c r="D73" s="271"/>
      <c r="E73" s="271"/>
      <c r="F73" s="271"/>
      <c r="G73" s="271"/>
    </row>
    <row r="74" spans="1:7" ht="15" customHeight="1" x14ac:dyDescent="0.15">
      <c r="A74" s="271"/>
      <c r="B74" s="271" t="s">
        <v>187</v>
      </c>
      <c r="C74" s="271"/>
      <c r="D74" s="271"/>
      <c r="E74" s="271"/>
      <c r="F74" s="271"/>
      <c r="G74" s="271"/>
    </row>
    <row r="75" spans="1:7" ht="15" customHeight="1" x14ac:dyDescent="0.15">
      <c r="A75" s="271"/>
      <c r="B75" s="271" t="s">
        <v>188</v>
      </c>
      <c r="C75" s="271"/>
      <c r="D75" s="271"/>
      <c r="E75" s="271"/>
      <c r="F75" s="271"/>
      <c r="G75" s="271"/>
    </row>
    <row r="76" spans="1:7" ht="15" customHeight="1" x14ac:dyDescent="0.15">
      <c r="A76" s="271" t="s">
        <v>189</v>
      </c>
      <c r="B76" s="338"/>
      <c r="C76" s="271"/>
      <c r="D76" s="271"/>
      <c r="E76" s="271"/>
      <c r="F76" s="271"/>
      <c r="G76" s="271"/>
    </row>
    <row r="77" spans="1:7" ht="15" customHeight="1" x14ac:dyDescent="0.15">
      <c r="A77" s="271" t="s">
        <v>190</v>
      </c>
      <c r="B77" s="338"/>
      <c r="C77" s="271"/>
      <c r="D77" s="271"/>
      <c r="E77" s="271"/>
      <c r="F77" s="271"/>
      <c r="G77" s="271"/>
    </row>
    <row r="78" spans="1:7" ht="15" customHeight="1" x14ac:dyDescent="0.15">
      <c r="A78" s="271" t="s">
        <v>191</v>
      </c>
      <c r="B78" s="338"/>
      <c r="C78" s="271"/>
      <c r="D78" s="271"/>
      <c r="E78" s="271"/>
      <c r="F78" s="271"/>
      <c r="G78" s="271"/>
    </row>
    <row r="79" spans="1:7" ht="15" customHeight="1" x14ac:dyDescent="0.15">
      <c r="A79" s="271" t="s">
        <v>192</v>
      </c>
      <c r="B79" s="338"/>
      <c r="C79" s="271"/>
      <c r="D79" s="271"/>
      <c r="E79" s="271"/>
      <c r="F79" s="271"/>
      <c r="G79" s="271"/>
    </row>
    <row r="80" spans="1:7" ht="15" customHeight="1" x14ac:dyDescent="0.15">
      <c r="A80" s="271" t="s">
        <v>193</v>
      </c>
      <c r="B80" s="338"/>
      <c r="C80" s="271"/>
      <c r="D80" s="271"/>
      <c r="E80" s="271"/>
      <c r="F80" s="271"/>
      <c r="G80" s="271"/>
    </row>
    <row r="81" spans="1:7" ht="15" customHeight="1" x14ac:dyDescent="0.15">
      <c r="A81" s="271" t="s">
        <v>194</v>
      </c>
      <c r="B81" s="338"/>
      <c r="C81" s="271"/>
      <c r="D81" s="271"/>
      <c r="E81" s="271"/>
      <c r="F81" s="271"/>
      <c r="G81" s="271"/>
    </row>
    <row r="82" spans="1:7" ht="15" customHeight="1" x14ac:dyDescent="0.15">
      <c r="A82" s="271" t="s">
        <v>195</v>
      </c>
      <c r="B82" s="338"/>
      <c r="C82" s="271"/>
      <c r="D82" s="271"/>
      <c r="E82" s="271"/>
      <c r="F82" s="271"/>
      <c r="G82" s="271"/>
    </row>
    <row r="83" spans="1:7" ht="15" customHeight="1" x14ac:dyDescent="0.15">
      <c r="A83" s="271" t="s">
        <v>196</v>
      </c>
      <c r="B83" s="338"/>
      <c r="C83" s="271"/>
      <c r="D83" s="271"/>
      <c r="E83" s="271"/>
      <c r="F83" s="271"/>
      <c r="G83" s="271"/>
    </row>
  </sheetData>
  <mergeCells count="127">
    <mergeCell ref="C63:E63"/>
    <mergeCell ref="C64:E64"/>
    <mergeCell ref="AA51:AF51"/>
    <mergeCell ref="AG51:AK51"/>
    <mergeCell ref="AL51:AM51"/>
    <mergeCell ref="C60:E60"/>
    <mergeCell ref="C61:E61"/>
    <mergeCell ref="C62:E62"/>
    <mergeCell ref="X50:Z50"/>
    <mergeCell ref="AA50:AC50"/>
    <mergeCell ref="AD50:AF50"/>
    <mergeCell ref="AG50:AI50"/>
    <mergeCell ref="AJ50:AK50"/>
    <mergeCell ref="C51:D51"/>
    <mergeCell ref="E51:H51"/>
    <mergeCell ref="I51:N51"/>
    <mergeCell ref="O51:T51"/>
    <mergeCell ref="U51:Z51"/>
    <mergeCell ref="AA49:AC49"/>
    <mergeCell ref="AD49:AF49"/>
    <mergeCell ref="AG49:AI49"/>
    <mergeCell ref="AJ49:AK49"/>
    <mergeCell ref="F50:H50"/>
    <mergeCell ref="I50:K50"/>
    <mergeCell ref="L50:N50"/>
    <mergeCell ref="O50:Q50"/>
    <mergeCell ref="R50:T50"/>
    <mergeCell ref="U50:W50"/>
    <mergeCell ref="AD48:AF48"/>
    <mergeCell ref="AG48:AI48"/>
    <mergeCell ref="AJ48:AK48"/>
    <mergeCell ref="F49:H49"/>
    <mergeCell ref="I49:K49"/>
    <mergeCell ref="L49:N49"/>
    <mergeCell ref="O49:Q49"/>
    <mergeCell ref="R49:T49"/>
    <mergeCell ref="U49:W49"/>
    <mergeCell ref="X49:Z49"/>
    <mergeCell ref="AG47:AK47"/>
    <mergeCell ref="AL47:AM47"/>
    <mergeCell ref="F48:H48"/>
    <mergeCell ref="I48:K48"/>
    <mergeCell ref="L48:N48"/>
    <mergeCell ref="O48:Q48"/>
    <mergeCell ref="R48:T48"/>
    <mergeCell ref="U48:W48"/>
    <mergeCell ref="X48:Z48"/>
    <mergeCell ref="AA48:AC48"/>
    <mergeCell ref="AK42:AL42"/>
    <mergeCell ref="N43:AG43"/>
    <mergeCell ref="AH43:AL43"/>
    <mergeCell ref="AM43:AN43"/>
    <mergeCell ref="C47:D47"/>
    <mergeCell ref="E47:H47"/>
    <mergeCell ref="I47:N47"/>
    <mergeCell ref="O47:T47"/>
    <mergeCell ref="U47:Z47"/>
    <mergeCell ref="AA47:AF47"/>
    <mergeCell ref="AH40:AI40"/>
    <mergeCell ref="AK40:AL40"/>
    <mergeCell ref="AM40:AN42"/>
    <mergeCell ref="A41:C41"/>
    <mergeCell ref="Q41:AG41"/>
    <mergeCell ref="AH41:AI41"/>
    <mergeCell ref="AK41:AL41"/>
    <mergeCell ref="I42:K42"/>
    <mergeCell ref="Q42:AG42"/>
    <mergeCell ref="AH42:AI42"/>
    <mergeCell ref="A40:C40"/>
    <mergeCell ref="F40:H40"/>
    <mergeCell ref="I40:K40"/>
    <mergeCell ref="M40:M42"/>
    <mergeCell ref="N40:P42"/>
    <mergeCell ref="Q40:AG40"/>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3"/>
  <dataValidations count="8">
    <dataValidation type="list" allowBlank="1" showInputMessage="1" showErrorMessage="1" sqref="C11:C30" xr:uid="{DF053985-163E-4267-B2C7-BDBE9459CF4E}">
      <formula1>"A,B,C,D"</formula1>
    </dataValidation>
    <dataValidation operator="greaterThanOrEqual" allowBlank="1" showInputMessage="1" showErrorMessage="1" sqref="X38 I45 U38 I34:I37 L34:L36 L45" xr:uid="{36346E40-98E3-4530-A71C-D2656FA0EA52}"/>
    <dataValidation type="whole" operator="greaterThanOrEqual" allowBlank="1" showInputMessage="1" showErrorMessage="1" sqref="D40:E41 F40" xr:uid="{2EFCF4AD-3937-4967-B0A9-051EBFB9F969}">
      <formula1>0</formula1>
    </dataValidation>
    <dataValidation type="list" allowBlank="1" showInputMessage="1" showErrorMessage="1" sqref="AK4:AN4" xr:uid="{6F7FA31B-C329-4A10-BC42-69401E3A7C8C}">
      <formula1>"予定,実績"</formula1>
    </dataValidation>
    <dataValidation type="list" allowBlank="1" showInputMessage="1" showErrorMessage="1" sqref="AK3:AN3" xr:uid="{2A95C6CB-0DD6-4E85-8F32-5D0D43290966}">
      <formula1>"４週,歴月"</formula1>
    </dataValidation>
    <dataValidation type="list" allowBlank="1" showInputMessage="1" sqref="B13:B30" xr:uid="{4E1AE62E-5A5D-4CCB-9BFE-FEABF5DB2E7F}">
      <formula1>INDIRECT($AK$1)</formula1>
    </dataValidation>
    <dataValidation type="list" allowBlank="1" showInputMessage="1" showErrorMessage="1" sqref="M40:M43" xr:uid="{7E8C11A3-E35E-4654-9CE4-370DEC401DBB}">
      <formula1>"○"</formula1>
    </dataValidation>
    <dataValidation allowBlank="1" showInputMessage="1" sqref="B11:B12" xr:uid="{DF0A289D-0EE9-4CA2-8805-F7B640E04E14}"/>
  </dataValidations>
  <printOptions horizontalCentered="1" verticalCentered="1"/>
  <pageMargins left="0.19685039370078741" right="0.19685039370078741" top="0.39370078740157483" bottom="0.19685039370078741" header="0.19685039370078741" footer="0.39370078740157483"/>
  <pageSetup paperSize="9" scale="70" orientation="landscape" r:id="rId1"/>
  <headerFooter alignWithMargins="0">
    <oddHeader>&amp;L&amp;"ＭＳ ゴシック,標準"&amp;10（参考様式）</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8D210-68E2-4633-AA48-A7B1A4F31966}">
  <sheetPr>
    <pageSetUpPr fitToPage="1"/>
  </sheetPr>
  <dimension ref="A1:AO82"/>
  <sheetViews>
    <sheetView showGridLines="0" view="pageBreakPreview" zoomScale="70" zoomScaleNormal="100" zoomScaleSheetLayoutView="70" workbookViewId="0"/>
  </sheetViews>
  <sheetFormatPr defaultColWidth="8.25" defaultRowHeight="21" customHeight="1" x14ac:dyDescent="0.15"/>
  <cols>
    <col min="1" max="1" width="2.625" style="228" customWidth="1"/>
    <col min="2" max="2" width="15" style="221" customWidth="1"/>
    <col min="3" max="3" width="7.25" style="228" customWidth="1"/>
    <col min="4" max="5" width="7.625" style="228" customWidth="1"/>
    <col min="6" max="36" width="2.625" style="228" customWidth="1"/>
    <col min="37" max="37" width="6.625" style="228" customWidth="1"/>
    <col min="38" max="39" width="7.625" style="228" customWidth="1"/>
    <col min="40" max="40" width="5.625" style="228" customWidth="1"/>
    <col min="41" max="16384" width="8.25" style="228"/>
  </cols>
  <sheetData>
    <row r="1" spans="1:41" ht="24.95" customHeight="1" x14ac:dyDescent="0.15">
      <c r="A1" s="220" t="s">
        <v>94</v>
      </c>
      <c r="C1" s="222"/>
      <c r="D1" s="222"/>
      <c r="E1" s="222"/>
      <c r="F1" s="222"/>
      <c r="G1" s="222"/>
      <c r="H1" s="222"/>
      <c r="I1" s="222"/>
      <c r="J1" s="222"/>
      <c r="K1" s="222"/>
      <c r="L1" s="222"/>
      <c r="M1" s="222"/>
      <c r="N1" s="222"/>
      <c r="O1" s="222"/>
      <c r="P1" s="222"/>
      <c r="Q1" s="222"/>
      <c r="R1" s="222"/>
      <c r="S1" s="222"/>
      <c r="T1" s="222"/>
      <c r="U1" s="222"/>
      <c r="V1" s="222"/>
      <c r="W1" s="222"/>
      <c r="X1" s="223"/>
      <c r="Y1" s="223"/>
      <c r="Z1" s="224"/>
      <c r="AA1" s="224"/>
      <c r="AB1" s="224"/>
      <c r="AC1" s="224"/>
      <c r="AD1" s="225"/>
      <c r="AE1" s="225"/>
      <c r="AF1" s="225"/>
      <c r="AG1" s="225"/>
      <c r="AH1" s="225"/>
      <c r="AI1" s="226" t="s">
        <v>95</v>
      </c>
      <c r="AJ1" s="226"/>
      <c r="AK1" s="227" t="s">
        <v>204</v>
      </c>
      <c r="AL1" s="227"/>
      <c r="AM1" s="227"/>
      <c r="AN1" s="227"/>
    </row>
    <row r="2" spans="1:41" ht="18" customHeight="1" x14ac:dyDescent="0.15">
      <c r="A2" s="224"/>
      <c r="B2" s="229"/>
      <c r="C2" s="229"/>
      <c r="D2" s="229"/>
      <c r="E2" s="229"/>
      <c r="F2" s="229"/>
      <c r="G2" s="229"/>
      <c r="H2" s="229"/>
      <c r="I2" s="229"/>
      <c r="J2" s="229"/>
      <c r="K2" s="229"/>
      <c r="L2" s="229"/>
      <c r="M2" s="230">
        <v>2026</v>
      </c>
      <c r="N2" s="230"/>
      <c r="O2" s="230"/>
      <c r="P2" s="230"/>
      <c r="Q2" s="231" t="s">
        <v>97</v>
      </c>
      <c r="R2" s="231"/>
      <c r="S2" s="230">
        <v>4</v>
      </c>
      <c r="T2" s="230"/>
      <c r="U2" s="231" t="s">
        <v>98</v>
      </c>
      <c r="V2" s="231"/>
      <c r="W2" s="229"/>
      <c r="X2" s="229"/>
      <c r="Y2" s="229"/>
      <c r="Z2" s="224"/>
      <c r="AA2" s="224"/>
      <c r="AC2" s="226"/>
      <c r="AD2" s="229"/>
      <c r="AE2" s="229"/>
      <c r="AF2" s="229"/>
      <c r="AG2" s="229"/>
      <c r="AH2" s="229"/>
      <c r="AI2" s="226" t="s">
        <v>99</v>
      </c>
      <c r="AJ2" s="226"/>
      <c r="AK2" s="232"/>
      <c r="AL2" s="232"/>
      <c r="AM2" s="232"/>
      <c r="AN2" s="232"/>
    </row>
    <row r="3" spans="1:41" ht="18" customHeight="1" x14ac:dyDescent="0.15">
      <c r="A3" s="233"/>
      <c r="B3" s="233"/>
      <c r="C3" s="233"/>
      <c r="D3" s="233"/>
      <c r="E3" s="233"/>
      <c r="F3" s="233"/>
      <c r="G3" s="233"/>
      <c r="H3" s="233"/>
      <c r="I3" s="233"/>
      <c r="J3" s="233"/>
      <c r="K3" s="233"/>
      <c r="L3" s="233"/>
      <c r="M3" s="233"/>
      <c r="N3" s="233"/>
      <c r="O3" s="233"/>
      <c r="P3" s="233"/>
      <c r="Q3" s="233"/>
      <c r="R3" s="233"/>
      <c r="S3" s="233"/>
      <c r="T3" s="233"/>
      <c r="U3" s="233"/>
      <c r="V3" s="233"/>
      <c r="W3" s="233"/>
      <c r="Y3" s="234"/>
      <c r="Z3" s="234"/>
      <c r="AA3" s="234"/>
      <c r="AB3" s="224"/>
      <c r="AC3" s="234"/>
      <c r="AD3" s="234"/>
      <c r="AE3" s="234"/>
      <c r="AF3" s="234"/>
      <c r="AG3" s="234"/>
      <c r="AH3" s="234"/>
      <c r="AI3" s="235" t="s">
        <v>100</v>
      </c>
      <c r="AJ3" s="226"/>
      <c r="AK3" s="236" t="s">
        <v>101</v>
      </c>
      <c r="AL3" s="236"/>
      <c r="AM3" s="236"/>
      <c r="AN3" s="236"/>
      <c r="AO3" s="228" t="s">
        <v>208</v>
      </c>
    </row>
    <row r="4" spans="1:41" ht="18" customHeight="1" x14ac:dyDescent="0.15">
      <c r="A4" s="233"/>
      <c r="B4" s="233"/>
      <c r="C4" s="233"/>
      <c r="D4" s="233"/>
      <c r="E4" s="233"/>
      <c r="F4" s="233"/>
      <c r="G4" s="233"/>
      <c r="H4" s="233"/>
      <c r="I4" s="233"/>
      <c r="J4" s="233"/>
      <c r="K4" s="233"/>
      <c r="L4" s="233"/>
      <c r="M4" s="233"/>
      <c r="N4" s="233"/>
      <c r="O4" s="233"/>
      <c r="P4" s="233"/>
      <c r="Q4" s="233"/>
      <c r="R4" s="233"/>
      <c r="S4" s="233"/>
      <c r="T4" s="233"/>
      <c r="U4" s="233"/>
      <c r="V4" s="233"/>
      <c r="W4" s="233"/>
      <c r="Y4" s="234"/>
      <c r="Z4" s="234"/>
      <c r="AA4" s="234"/>
      <c r="AB4" s="224"/>
      <c r="AC4" s="234"/>
      <c r="AD4" s="234"/>
      <c r="AE4" s="234"/>
      <c r="AF4" s="234"/>
      <c r="AG4" s="234"/>
      <c r="AH4" s="234"/>
      <c r="AI4" s="235" t="s">
        <v>102</v>
      </c>
      <c r="AJ4" s="226"/>
      <c r="AK4" s="236"/>
      <c r="AL4" s="236"/>
      <c r="AM4" s="236"/>
      <c r="AN4" s="236"/>
      <c r="AO4" s="228" t="s">
        <v>209</v>
      </c>
    </row>
    <row r="5" spans="1:41" ht="18" customHeight="1" x14ac:dyDescent="0.15">
      <c r="A5" s="233"/>
      <c r="B5" s="233"/>
      <c r="C5" s="233"/>
      <c r="D5" s="233"/>
      <c r="E5" s="233"/>
      <c r="F5" s="233"/>
      <c r="G5" s="233"/>
      <c r="H5" s="233"/>
      <c r="I5" s="233"/>
      <c r="J5" s="233"/>
      <c r="K5" s="233"/>
      <c r="L5" s="233"/>
      <c r="M5" s="233"/>
      <c r="N5" s="233"/>
      <c r="O5" s="233"/>
      <c r="P5" s="233"/>
      <c r="Q5" s="233"/>
      <c r="R5" s="233"/>
      <c r="S5" s="233"/>
      <c r="U5" s="233"/>
      <c r="V5" s="233"/>
      <c r="W5" s="233"/>
      <c r="Y5" s="234"/>
      <c r="Z5" s="234"/>
      <c r="AA5" s="234"/>
      <c r="AB5" s="224"/>
      <c r="AC5" s="234"/>
      <c r="AD5" s="234"/>
      <c r="AE5" s="234"/>
      <c r="AF5" s="234"/>
      <c r="AG5" s="235" t="s">
        <v>103</v>
      </c>
      <c r="AH5" s="237">
        <v>40</v>
      </c>
      <c r="AI5" s="237"/>
      <c r="AJ5" s="237"/>
      <c r="AK5" s="234" t="s">
        <v>104</v>
      </c>
      <c r="AL5" s="238">
        <v>160</v>
      </c>
      <c r="AM5" s="234" t="s">
        <v>105</v>
      </c>
      <c r="AN5" s="224"/>
    </row>
    <row r="6" spans="1:41" ht="9.9499999999999993" customHeight="1" x14ac:dyDescent="0.15">
      <c r="A6" s="224"/>
      <c r="B6" s="239"/>
      <c r="C6" s="239"/>
      <c r="D6" s="239"/>
      <c r="E6" s="239"/>
      <c r="F6" s="239"/>
      <c r="G6" s="239"/>
      <c r="H6" s="239"/>
      <c r="I6" s="239"/>
      <c r="J6" s="239"/>
      <c r="K6" s="239"/>
      <c r="L6" s="239"/>
      <c r="M6" s="239"/>
      <c r="N6" s="239"/>
      <c r="O6" s="239"/>
      <c r="P6" s="239"/>
      <c r="Q6" s="239"/>
      <c r="R6" s="239"/>
      <c r="S6" s="239"/>
      <c r="T6" s="239"/>
      <c r="U6" s="239"/>
      <c r="V6" s="239"/>
      <c r="W6" s="239"/>
      <c r="X6" s="229"/>
      <c r="Y6" s="229"/>
      <c r="Z6" s="229"/>
      <c r="AA6" s="229"/>
      <c r="AB6" s="229"/>
      <c r="AC6" s="229"/>
      <c r="AD6" s="229"/>
      <c r="AE6" s="229"/>
      <c r="AF6" s="229"/>
      <c r="AG6" s="229"/>
      <c r="AH6" s="229"/>
      <c r="AI6" s="229"/>
      <c r="AJ6" s="229"/>
      <c r="AK6" s="229"/>
      <c r="AL6" s="229"/>
      <c r="AM6" s="224"/>
      <c r="AN6" s="224"/>
    </row>
    <row r="7" spans="1:41" ht="15" customHeight="1" x14ac:dyDescent="0.15">
      <c r="A7" s="240" t="s">
        <v>106</v>
      </c>
      <c r="B7" s="241" t="s">
        <v>107</v>
      </c>
      <c r="C7" s="242" t="s">
        <v>108</v>
      </c>
      <c r="D7" s="243" t="s">
        <v>109</v>
      </c>
      <c r="E7" s="244" t="s">
        <v>110</v>
      </c>
      <c r="F7" s="245" t="s">
        <v>111</v>
      </c>
      <c r="G7" s="245"/>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46" t="s">
        <v>112</v>
      </c>
      <c r="AL7" s="247" t="s">
        <v>113</v>
      </c>
      <c r="AM7" s="248" t="s">
        <v>114</v>
      </c>
      <c r="AN7" s="248"/>
    </row>
    <row r="8" spans="1:41" ht="15" customHeight="1" x14ac:dyDescent="0.15">
      <c r="A8" s="240"/>
      <c r="B8" s="249"/>
      <c r="C8" s="250"/>
      <c r="D8" s="243"/>
      <c r="E8" s="244"/>
      <c r="F8" s="243" t="s">
        <v>115</v>
      </c>
      <c r="G8" s="243"/>
      <c r="H8" s="243"/>
      <c r="I8" s="243"/>
      <c r="J8" s="243"/>
      <c r="K8" s="243"/>
      <c r="L8" s="243"/>
      <c r="M8" s="243" t="s">
        <v>116</v>
      </c>
      <c r="N8" s="243"/>
      <c r="O8" s="243"/>
      <c r="P8" s="243"/>
      <c r="Q8" s="243"/>
      <c r="R8" s="243"/>
      <c r="S8" s="243"/>
      <c r="T8" s="243" t="s">
        <v>117</v>
      </c>
      <c r="U8" s="243"/>
      <c r="V8" s="243"/>
      <c r="W8" s="243"/>
      <c r="X8" s="243"/>
      <c r="Y8" s="243"/>
      <c r="Z8" s="243"/>
      <c r="AA8" s="243" t="s">
        <v>118</v>
      </c>
      <c r="AB8" s="243"/>
      <c r="AC8" s="243"/>
      <c r="AD8" s="243"/>
      <c r="AE8" s="243"/>
      <c r="AF8" s="243"/>
      <c r="AG8" s="243"/>
      <c r="AH8" s="351" t="s">
        <v>119</v>
      </c>
      <c r="AI8" s="351"/>
      <c r="AJ8" s="351"/>
      <c r="AK8" s="246"/>
      <c r="AL8" s="247"/>
      <c r="AM8" s="248"/>
      <c r="AN8" s="248"/>
    </row>
    <row r="9" spans="1:41" ht="15" customHeight="1" x14ac:dyDescent="0.15">
      <c r="A9" s="240"/>
      <c r="B9" s="251" t="s">
        <v>120</v>
      </c>
      <c r="C9" s="250"/>
      <c r="D9" s="243"/>
      <c r="E9" s="244"/>
      <c r="F9" s="252">
        <f>DATE($M$2,$S$2,1)</f>
        <v>46113</v>
      </c>
      <c r="G9" s="252">
        <f>DATE($M$2,$S$2,2)</f>
        <v>46114</v>
      </c>
      <c r="H9" s="252">
        <f>DATE($M$2,$S$2,3)</f>
        <v>46115</v>
      </c>
      <c r="I9" s="252">
        <f>DATE($M$2,$S$2,4)</f>
        <v>46116</v>
      </c>
      <c r="J9" s="252">
        <f>DATE($M$2,$S$2,5)</f>
        <v>46117</v>
      </c>
      <c r="K9" s="252">
        <f>DATE($M$2,$S$2,6)</f>
        <v>46118</v>
      </c>
      <c r="L9" s="252">
        <f>DATE($M$2,$S$2,7)</f>
        <v>46119</v>
      </c>
      <c r="M9" s="252">
        <f>DATE($M$2,$S$2,8)</f>
        <v>46120</v>
      </c>
      <c r="N9" s="252">
        <f>DATE($M$2,$S$2,9)</f>
        <v>46121</v>
      </c>
      <c r="O9" s="252">
        <f>DATE($M$2,$S$2,10)</f>
        <v>46122</v>
      </c>
      <c r="P9" s="252">
        <f>DATE($M$2,$S$2,11)</f>
        <v>46123</v>
      </c>
      <c r="Q9" s="252">
        <f>DATE($M$2,$S$2,12)</f>
        <v>46124</v>
      </c>
      <c r="R9" s="252">
        <f>DATE($M$2,$S$2,13)</f>
        <v>46125</v>
      </c>
      <c r="S9" s="252">
        <f>DATE($M$2,$S$2,14)</f>
        <v>46126</v>
      </c>
      <c r="T9" s="252">
        <f>DATE($M$2,$S$2,15)</f>
        <v>46127</v>
      </c>
      <c r="U9" s="252">
        <f>DATE($M$2,$S$2,16)</f>
        <v>46128</v>
      </c>
      <c r="V9" s="252">
        <f>DATE($M$2,$S$2,17)</f>
        <v>46129</v>
      </c>
      <c r="W9" s="252">
        <f>DATE($M$2,$S$2,18)</f>
        <v>46130</v>
      </c>
      <c r="X9" s="252">
        <f>DATE($M$2,$S$2,19)</f>
        <v>46131</v>
      </c>
      <c r="Y9" s="252">
        <f>DATE($M$2,$S$2,20)</f>
        <v>46132</v>
      </c>
      <c r="Z9" s="252">
        <f>DATE($M$2,$S$2,21)</f>
        <v>46133</v>
      </c>
      <c r="AA9" s="252">
        <f>DATE($M$2,$S$2,22)</f>
        <v>46134</v>
      </c>
      <c r="AB9" s="252">
        <f>DATE($M$2,$S$2,23)</f>
        <v>46135</v>
      </c>
      <c r="AC9" s="252">
        <f>DATE($M$2,$S$2,24)</f>
        <v>46136</v>
      </c>
      <c r="AD9" s="252">
        <f>DATE($M$2,$S$2,25)</f>
        <v>46137</v>
      </c>
      <c r="AE9" s="252">
        <f>DATE($M$2,$S$2,26)</f>
        <v>46138</v>
      </c>
      <c r="AF9" s="252">
        <f>DATE($M$2,$S$2,27)</f>
        <v>46139</v>
      </c>
      <c r="AG9" s="252">
        <f>DATE($M$2,$S$2,28)</f>
        <v>46140</v>
      </c>
      <c r="AH9" s="352">
        <f>IF(DAY(EOMONTH(F9,0))&lt;29,"",DATE($M$2,$S$2,29))</f>
        <v>46141</v>
      </c>
      <c r="AI9" s="352">
        <f>IF(DAY(EOMONTH(F9,0))&lt;30,"",DATE($M$2,$S$2,30))</f>
        <v>46142</v>
      </c>
      <c r="AJ9" s="352" t="str">
        <f>IF(DAY(EOMONTH(F9,0))&lt;31,"",DATE($M$2,$S$2,31))</f>
        <v/>
      </c>
      <c r="AK9" s="246"/>
      <c r="AL9" s="247"/>
      <c r="AM9" s="248"/>
      <c r="AN9" s="248"/>
    </row>
    <row r="10" spans="1:41" ht="15" customHeight="1" x14ac:dyDescent="0.15">
      <c r="A10" s="240"/>
      <c r="B10" s="253"/>
      <c r="C10" s="254"/>
      <c r="D10" s="243"/>
      <c r="E10" s="244"/>
      <c r="F10" s="255">
        <f>DATE($M$2,$S$2,1)</f>
        <v>46113</v>
      </c>
      <c r="G10" s="255">
        <f>DATE($M$2,$S$2,2)</f>
        <v>46114</v>
      </c>
      <c r="H10" s="255">
        <f>DATE($M$2,$S$2,3)</f>
        <v>46115</v>
      </c>
      <c r="I10" s="255">
        <f>DATE($M$2,$S$2,4)</f>
        <v>46116</v>
      </c>
      <c r="J10" s="255">
        <f>DATE($M$2,$S$2,5)</f>
        <v>46117</v>
      </c>
      <c r="K10" s="255">
        <f>DATE($M$2,$S$2,6)</f>
        <v>46118</v>
      </c>
      <c r="L10" s="255">
        <f>DATE($M$2,$S$2,7)</f>
        <v>46119</v>
      </c>
      <c r="M10" s="255">
        <f>DATE($M$2,$S$2,8)</f>
        <v>46120</v>
      </c>
      <c r="N10" s="255">
        <f>DATE($M$2,$S$2,9)</f>
        <v>46121</v>
      </c>
      <c r="O10" s="255">
        <f>DATE($M$2,$S$2,10)</f>
        <v>46122</v>
      </c>
      <c r="P10" s="255">
        <f>DATE($M$2,$S$2,11)</f>
        <v>46123</v>
      </c>
      <c r="Q10" s="255">
        <f>DATE($M$2,$S$2,12)</f>
        <v>46124</v>
      </c>
      <c r="R10" s="255">
        <f>DATE($M$2,$S$2,13)</f>
        <v>46125</v>
      </c>
      <c r="S10" s="255">
        <f>DATE($M$2,$S$2,14)</f>
        <v>46126</v>
      </c>
      <c r="T10" s="255">
        <f>DATE($M$2,$S$2,15)</f>
        <v>46127</v>
      </c>
      <c r="U10" s="255">
        <f>DATE($M$2,$S$2,16)</f>
        <v>46128</v>
      </c>
      <c r="V10" s="255">
        <f>DATE($M$2,$S$2,17)</f>
        <v>46129</v>
      </c>
      <c r="W10" s="255">
        <f>DATE($M$2,$S$2,18)</f>
        <v>46130</v>
      </c>
      <c r="X10" s="255">
        <f>DATE($M$2,$S$2,19)</f>
        <v>46131</v>
      </c>
      <c r="Y10" s="255">
        <f>DATE($M$2,$S$2,20)</f>
        <v>46132</v>
      </c>
      <c r="Z10" s="255">
        <f>DATE($M$2,$S$2,21)</f>
        <v>46133</v>
      </c>
      <c r="AA10" s="255">
        <f>DATE($M$2,$S$2,22)</f>
        <v>46134</v>
      </c>
      <c r="AB10" s="255">
        <f>DATE($M$2,$S$2,23)</f>
        <v>46135</v>
      </c>
      <c r="AC10" s="255">
        <f>DATE($M$2,$S$2,24)</f>
        <v>46136</v>
      </c>
      <c r="AD10" s="255">
        <f>DATE($M$2,$S$2,25)</f>
        <v>46137</v>
      </c>
      <c r="AE10" s="255">
        <f>DATE($M$2,$S$2,26)</f>
        <v>46138</v>
      </c>
      <c r="AF10" s="255">
        <f>DATE($M$2,$S$2,27)</f>
        <v>46139</v>
      </c>
      <c r="AG10" s="255">
        <f>DATE($M$2,$S$2,28)</f>
        <v>46140</v>
      </c>
      <c r="AH10" s="353">
        <f>IF(DAY(EOMONTH(F10,0))&lt;29,"",DATE($M$2,$S$2,29))</f>
        <v>46141</v>
      </c>
      <c r="AI10" s="353">
        <f>IF(DAY(EOMONTH(F10,0))&lt;30,"",DATE($M$2,$S$2,30))</f>
        <v>46142</v>
      </c>
      <c r="AJ10" s="353" t="str">
        <f>IF(DAY(EOMONTH(F10,0))&lt;31,"",DATE($M$2,$S$2,31))</f>
        <v/>
      </c>
      <c r="AK10" s="246"/>
      <c r="AL10" s="247"/>
      <c r="AM10" s="248"/>
      <c r="AN10" s="248"/>
    </row>
    <row r="11" spans="1:41" ht="18" customHeight="1" x14ac:dyDescent="0.15">
      <c r="A11" s="256">
        <v>1</v>
      </c>
      <c r="B11" s="257" t="s">
        <v>121</v>
      </c>
      <c r="C11" s="258" t="s">
        <v>122</v>
      </c>
      <c r="D11" s="259"/>
      <c r="E11" s="260" t="s">
        <v>122</v>
      </c>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354"/>
      <c r="AI11" s="354"/>
      <c r="AJ11" s="354"/>
      <c r="AK11" s="262"/>
      <c r="AL11" s="263"/>
      <c r="AM11" s="264"/>
      <c r="AN11" s="264"/>
    </row>
    <row r="12" spans="1:41" ht="18" customHeight="1" x14ac:dyDescent="0.15">
      <c r="A12" s="256">
        <v>2</v>
      </c>
      <c r="B12" s="257" t="s">
        <v>123</v>
      </c>
      <c r="C12" s="258" t="s">
        <v>124</v>
      </c>
      <c r="D12" s="259"/>
      <c r="E12" s="260" t="s">
        <v>124</v>
      </c>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354"/>
      <c r="AI12" s="354"/>
      <c r="AJ12" s="354"/>
      <c r="AK12" s="265">
        <f>+SUM(F12:AJ12)</f>
        <v>0</v>
      </c>
      <c r="AL12" s="266">
        <f t="shared" ref="AL12:AL30" si="0">IF($AK$3="４週",AK12/4,AK12/(DAY(EOMONTH($F$9,0))/7))</f>
        <v>0</v>
      </c>
      <c r="AM12" s="264"/>
      <c r="AN12" s="264"/>
    </row>
    <row r="13" spans="1:41" ht="18" customHeight="1" x14ac:dyDescent="0.15">
      <c r="A13" s="256">
        <v>3</v>
      </c>
      <c r="B13" s="257" t="s">
        <v>123</v>
      </c>
      <c r="C13" s="258" t="s">
        <v>125</v>
      </c>
      <c r="D13" s="259"/>
      <c r="E13" s="260" t="s">
        <v>125</v>
      </c>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354"/>
      <c r="AI13" s="354"/>
      <c r="AJ13" s="354"/>
      <c r="AK13" s="265">
        <f>+SUM(F13:AJ13)</f>
        <v>0</v>
      </c>
      <c r="AL13" s="266">
        <f t="shared" si="0"/>
        <v>0</v>
      </c>
      <c r="AM13" s="264"/>
      <c r="AN13" s="264"/>
    </row>
    <row r="14" spans="1:41" ht="18" customHeight="1" x14ac:dyDescent="0.15">
      <c r="A14" s="256">
        <v>4</v>
      </c>
      <c r="B14" s="257" t="s">
        <v>126</v>
      </c>
      <c r="C14" s="258" t="s">
        <v>125</v>
      </c>
      <c r="D14" s="259"/>
      <c r="E14" s="260" t="s">
        <v>127</v>
      </c>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354"/>
      <c r="AI14" s="354"/>
      <c r="AJ14" s="354"/>
      <c r="AK14" s="265">
        <f t="shared" ref="AK14:AK30" si="1">+SUM(F14:AJ14)</f>
        <v>0</v>
      </c>
      <c r="AL14" s="266">
        <f t="shared" si="0"/>
        <v>0</v>
      </c>
      <c r="AM14" s="264"/>
      <c r="AN14" s="264"/>
    </row>
    <row r="15" spans="1:41" ht="18" customHeight="1" x14ac:dyDescent="0.15">
      <c r="A15" s="256">
        <v>5</v>
      </c>
      <c r="B15" s="257" t="s">
        <v>126</v>
      </c>
      <c r="C15" s="258" t="s">
        <v>125</v>
      </c>
      <c r="D15" s="259"/>
      <c r="E15" s="260" t="s">
        <v>128</v>
      </c>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354"/>
      <c r="AI15" s="354"/>
      <c r="AJ15" s="354"/>
      <c r="AK15" s="265">
        <f t="shared" si="1"/>
        <v>0</v>
      </c>
      <c r="AL15" s="266">
        <f t="shared" si="0"/>
        <v>0</v>
      </c>
      <c r="AM15" s="264"/>
      <c r="AN15" s="264"/>
    </row>
    <row r="16" spans="1:41" ht="18" customHeight="1" x14ac:dyDescent="0.15">
      <c r="A16" s="256">
        <v>6</v>
      </c>
      <c r="B16" s="257" t="s">
        <v>126</v>
      </c>
      <c r="C16" s="258" t="s">
        <v>127</v>
      </c>
      <c r="D16" s="259"/>
      <c r="E16" s="260" t="s">
        <v>129</v>
      </c>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354"/>
      <c r="AI16" s="354"/>
      <c r="AJ16" s="354"/>
      <c r="AK16" s="265">
        <f t="shared" si="1"/>
        <v>0</v>
      </c>
      <c r="AL16" s="266">
        <f t="shared" si="0"/>
        <v>0</v>
      </c>
      <c r="AM16" s="264"/>
      <c r="AN16" s="264"/>
    </row>
    <row r="17" spans="1:40" ht="18" customHeight="1" x14ac:dyDescent="0.15">
      <c r="A17" s="256">
        <v>7</v>
      </c>
      <c r="B17" s="257" t="s">
        <v>126</v>
      </c>
      <c r="C17" s="258" t="s">
        <v>127</v>
      </c>
      <c r="D17" s="259"/>
      <c r="E17" s="260" t="s">
        <v>130</v>
      </c>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354"/>
      <c r="AI17" s="354"/>
      <c r="AJ17" s="354"/>
      <c r="AK17" s="265">
        <f t="shared" si="1"/>
        <v>0</v>
      </c>
      <c r="AL17" s="266">
        <f t="shared" si="0"/>
        <v>0</v>
      </c>
      <c r="AM17" s="264"/>
      <c r="AN17" s="264"/>
    </row>
    <row r="18" spans="1:40" ht="18" customHeight="1" x14ac:dyDescent="0.15">
      <c r="A18" s="256">
        <v>8</v>
      </c>
      <c r="B18" s="257" t="s">
        <v>126</v>
      </c>
      <c r="C18" s="258" t="s">
        <v>127</v>
      </c>
      <c r="D18" s="259"/>
      <c r="E18" s="260" t="s">
        <v>131</v>
      </c>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354"/>
      <c r="AI18" s="354"/>
      <c r="AJ18" s="354"/>
      <c r="AK18" s="265">
        <f t="shared" si="1"/>
        <v>0</v>
      </c>
      <c r="AL18" s="266">
        <f t="shared" si="0"/>
        <v>0</v>
      </c>
      <c r="AM18" s="264"/>
      <c r="AN18" s="264"/>
    </row>
    <row r="19" spans="1:40" ht="18" customHeight="1" x14ac:dyDescent="0.15">
      <c r="A19" s="256">
        <v>9</v>
      </c>
      <c r="B19" s="257" t="s">
        <v>126</v>
      </c>
      <c r="C19" s="258" t="s">
        <v>127</v>
      </c>
      <c r="D19" s="259"/>
      <c r="E19" s="260" t="s">
        <v>132</v>
      </c>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354"/>
      <c r="AI19" s="354"/>
      <c r="AJ19" s="354"/>
      <c r="AK19" s="265">
        <f t="shared" si="1"/>
        <v>0</v>
      </c>
      <c r="AL19" s="266">
        <f t="shared" si="0"/>
        <v>0</v>
      </c>
      <c r="AM19" s="264"/>
      <c r="AN19" s="264"/>
    </row>
    <row r="20" spans="1:40" ht="18" customHeight="1" x14ac:dyDescent="0.15">
      <c r="A20" s="256">
        <v>10</v>
      </c>
      <c r="B20" s="257" t="s">
        <v>205</v>
      </c>
      <c r="C20" s="258" t="s">
        <v>127</v>
      </c>
      <c r="D20" s="259"/>
      <c r="E20" s="260" t="s">
        <v>133</v>
      </c>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354"/>
      <c r="AI20" s="354"/>
      <c r="AJ20" s="354"/>
      <c r="AK20" s="265">
        <f t="shared" si="1"/>
        <v>0</v>
      </c>
      <c r="AL20" s="266">
        <f t="shared" si="0"/>
        <v>0</v>
      </c>
      <c r="AM20" s="264"/>
      <c r="AN20" s="264"/>
    </row>
    <row r="21" spans="1:40" ht="18" customHeight="1" x14ac:dyDescent="0.15">
      <c r="A21" s="256">
        <v>11</v>
      </c>
      <c r="B21" s="257"/>
      <c r="C21" s="258"/>
      <c r="D21" s="259"/>
      <c r="E21" s="260"/>
      <c r="F21" s="261"/>
      <c r="G21" s="261"/>
      <c r="H21" s="261"/>
      <c r="I21" s="261"/>
      <c r="J21" s="261"/>
      <c r="K21" s="261"/>
      <c r="L21" s="261"/>
      <c r="M21" s="261"/>
      <c r="N21" s="261"/>
      <c r="O21" s="261"/>
      <c r="P21" s="261"/>
      <c r="Q21" s="261"/>
      <c r="R21" s="261"/>
      <c r="S21" s="261"/>
      <c r="T21" s="261"/>
      <c r="U21" s="261"/>
      <c r="V21" s="261"/>
      <c r="W21" s="261"/>
      <c r="X21" s="261"/>
      <c r="Y21" s="261"/>
      <c r="Z21" s="261"/>
      <c r="AA21" s="261"/>
      <c r="AB21" s="261"/>
      <c r="AC21" s="261"/>
      <c r="AD21" s="261"/>
      <c r="AE21" s="261"/>
      <c r="AF21" s="261"/>
      <c r="AG21" s="261"/>
      <c r="AH21" s="354"/>
      <c r="AI21" s="354"/>
      <c r="AJ21" s="354"/>
      <c r="AK21" s="265">
        <f t="shared" si="1"/>
        <v>0</v>
      </c>
      <c r="AL21" s="266">
        <f t="shared" si="0"/>
        <v>0</v>
      </c>
      <c r="AM21" s="264"/>
      <c r="AN21" s="264"/>
    </row>
    <row r="22" spans="1:40" ht="18" customHeight="1" x14ac:dyDescent="0.15">
      <c r="A22" s="256">
        <v>12</v>
      </c>
      <c r="B22" s="257"/>
      <c r="C22" s="258"/>
      <c r="D22" s="259"/>
      <c r="E22" s="260"/>
      <c r="F22" s="261"/>
      <c r="G22" s="261"/>
      <c r="H22" s="261"/>
      <c r="I22" s="261"/>
      <c r="J22" s="261"/>
      <c r="K22" s="261"/>
      <c r="L22" s="261"/>
      <c r="M22" s="261"/>
      <c r="N22" s="261"/>
      <c r="O22" s="261"/>
      <c r="P22" s="261"/>
      <c r="Q22" s="261"/>
      <c r="R22" s="261"/>
      <c r="S22" s="261"/>
      <c r="T22" s="261"/>
      <c r="U22" s="261"/>
      <c r="V22" s="261"/>
      <c r="W22" s="261"/>
      <c r="X22" s="261"/>
      <c r="Y22" s="261"/>
      <c r="Z22" s="261"/>
      <c r="AA22" s="261"/>
      <c r="AB22" s="261"/>
      <c r="AC22" s="261"/>
      <c r="AD22" s="261"/>
      <c r="AE22" s="261"/>
      <c r="AF22" s="261"/>
      <c r="AG22" s="261"/>
      <c r="AH22" s="354"/>
      <c r="AI22" s="354"/>
      <c r="AJ22" s="354"/>
      <c r="AK22" s="265">
        <f t="shared" si="1"/>
        <v>0</v>
      </c>
      <c r="AL22" s="266">
        <f t="shared" si="0"/>
        <v>0</v>
      </c>
      <c r="AM22" s="264"/>
      <c r="AN22" s="264"/>
    </row>
    <row r="23" spans="1:40" ht="18" customHeight="1" x14ac:dyDescent="0.15">
      <c r="A23" s="256">
        <v>13</v>
      </c>
      <c r="B23" s="257"/>
      <c r="C23" s="258"/>
      <c r="D23" s="259"/>
      <c r="E23" s="260"/>
      <c r="F23" s="261"/>
      <c r="G23" s="261"/>
      <c r="H23" s="261"/>
      <c r="I23" s="261"/>
      <c r="J23" s="261"/>
      <c r="K23" s="261"/>
      <c r="L23" s="261"/>
      <c r="M23" s="261"/>
      <c r="N23" s="261"/>
      <c r="O23" s="261"/>
      <c r="P23" s="261"/>
      <c r="Q23" s="261"/>
      <c r="R23" s="261"/>
      <c r="S23" s="261"/>
      <c r="T23" s="261"/>
      <c r="U23" s="261"/>
      <c r="V23" s="261"/>
      <c r="W23" s="261"/>
      <c r="X23" s="261"/>
      <c r="Y23" s="261"/>
      <c r="Z23" s="261"/>
      <c r="AA23" s="261"/>
      <c r="AB23" s="261"/>
      <c r="AC23" s="261"/>
      <c r="AD23" s="261"/>
      <c r="AE23" s="261"/>
      <c r="AF23" s="261"/>
      <c r="AG23" s="261"/>
      <c r="AH23" s="354"/>
      <c r="AI23" s="354"/>
      <c r="AJ23" s="354"/>
      <c r="AK23" s="265">
        <f t="shared" si="1"/>
        <v>0</v>
      </c>
      <c r="AL23" s="266">
        <f t="shared" si="0"/>
        <v>0</v>
      </c>
      <c r="AM23" s="264"/>
      <c r="AN23" s="264"/>
    </row>
    <row r="24" spans="1:40" ht="18" customHeight="1" x14ac:dyDescent="0.15">
      <c r="A24" s="256">
        <v>14</v>
      </c>
      <c r="B24" s="257"/>
      <c r="C24" s="258"/>
      <c r="D24" s="259"/>
      <c r="E24" s="260"/>
      <c r="F24" s="261"/>
      <c r="G24" s="261"/>
      <c r="H24" s="261"/>
      <c r="I24" s="261"/>
      <c r="J24" s="261"/>
      <c r="K24" s="261"/>
      <c r="L24" s="261"/>
      <c r="M24" s="261"/>
      <c r="N24" s="261"/>
      <c r="O24" s="261"/>
      <c r="P24" s="261"/>
      <c r="Q24" s="261"/>
      <c r="R24" s="261"/>
      <c r="S24" s="261"/>
      <c r="T24" s="261"/>
      <c r="U24" s="261"/>
      <c r="V24" s="261"/>
      <c r="W24" s="261"/>
      <c r="X24" s="261"/>
      <c r="Y24" s="261"/>
      <c r="Z24" s="261"/>
      <c r="AA24" s="261"/>
      <c r="AB24" s="261"/>
      <c r="AC24" s="261"/>
      <c r="AD24" s="261"/>
      <c r="AE24" s="261"/>
      <c r="AF24" s="261"/>
      <c r="AG24" s="261"/>
      <c r="AH24" s="354"/>
      <c r="AI24" s="354"/>
      <c r="AJ24" s="354"/>
      <c r="AK24" s="265">
        <f t="shared" si="1"/>
        <v>0</v>
      </c>
      <c r="AL24" s="266">
        <f t="shared" si="0"/>
        <v>0</v>
      </c>
      <c r="AM24" s="264"/>
      <c r="AN24" s="264"/>
    </row>
    <row r="25" spans="1:40" ht="18" customHeight="1" x14ac:dyDescent="0.15">
      <c r="A25" s="256">
        <v>15</v>
      </c>
      <c r="B25" s="257"/>
      <c r="C25" s="258"/>
      <c r="D25" s="259"/>
      <c r="E25" s="260"/>
      <c r="F25" s="261"/>
      <c r="G25" s="261"/>
      <c r="H25" s="261"/>
      <c r="I25" s="261"/>
      <c r="J25" s="261"/>
      <c r="K25" s="261"/>
      <c r="L25" s="261"/>
      <c r="M25" s="261"/>
      <c r="N25" s="261"/>
      <c r="O25" s="261"/>
      <c r="P25" s="261"/>
      <c r="Q25" s="261"/>
      <c r="R25" s="261"/>
      <c r="S25" s="261"/>
      <c r="T25" s="261"/>
      <c r="U25" s="261"/>
      <c r="V25" s="261"/>
      <c r="W25" s="261"/>
      <c r="X25" s="261"/>
      <c r="Y25" s="261"/>
      <c r="Z25" s="261"/>
      <c r="AA25" s="261"/>
      <c r="AB25" s="261"/>
      <c r="AC25" s="261"/>
      <c r="AD25" s="261"/>
      <c r="AE25" s="261"/>
      <c r="AF25" s="261"/>
      <c r="AG25" s="261"/>
      <c r="AH25" s="354"/>
      <c r="AI25" s="354"/>
      <c r="AJ25" s="354"/>
      <c r="AK25" s="265">
        <f t="shared" si="1"/>
        <v>0</v>
      </c>
      <c r="AL25" s="266">
        <f t="shared" si="0"/>
        <v>0</v>
      </c>
      <c r="AM25" s="264"/>
      <c r="AN25" s="264"/>
    </row>
    <row r="26" spans="1:40" ht="18" customHeight="1" x14ac:dyDescent="0.15">
      <c r="A26" s="256">
        <v>16</v>
      </c>
      <c r="B26" s="257"/>
      <c r="C26" s="258"/>
      <c r="D26" s="259"/>
      <c r="E26" s="260"/>
      <c r="F26" s="261"/>
      <c r="G26" s="261"/>
      <c r="H26" s="261"/>
      <c r="I26" s="261"/>
      <c r="J26" s="261"/>
      <c r="K26" s="261"/>
      <c r="L26" s="261"/>
      <c r="M26" s="261"/>
      <c r="N26" s="261"/>
      <c r="O26" s="261"/>
      <c r="P26" s="261"/>
      <c r="Q26" s="261"/>
      <c r="R26" s="261"/>
      <c r="S26" s="261"/>
      <c r="T26" s="261"/>
      <c r="U26" s="261"/>
      <c r="V26" s="261"/>
      <c r="W26" s="261"/>
      <c r="X26" s="261"/>
      <c r="Y26" s="261"/>
      <c r="Z26" s="261"/>
      <c r="AA26" s="261"/>
      <c r="AB26" s="261"/>
      <c r="AC26" s="261"/>
      <c r="AD26" s="261"/>
      <c r="AE26" s="261"/>
      <c r="AF26" s="261"/>
      <c r="AG26" s="261"/>
      <c r="AH26" s="354"/>
      <c r="AI26" s="354"/>
      <c r="AJ26" s="354"/>
      <c r="AK26" s="265">
        <f t="shared" si="1"/>
        <v>0</v>
      </c>
      <c r="AL26" s="266">
        <f t="shared" si="0"/>
        <v>0</v>
      </c>
      <c r="AM26" s="264"/>
      <c r="AN26" s="264"/>
    </row>
    <row r="27" spans="1:40" ht="18" customHeight="1" x14ac:dyDescent="0.15">
      <c r="A27" s="256">
        <v>17</v>
      </c>
      <c r="B27" s="257"/>
      <c r="C27" s="258"/>
      <c r="D27" s="259"/>
      <c r="E27" s="260"/>
      <c r="F27" s="261"/>
      <c r="G27" s="261"/>
      <c r="H27" s="261"/>
      <c r="I27" s="261"/>
      <c r="J27" s="261"/>
      <c r="K27" s="261"/>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354"/>
      <c r="AI27" s="354"/>
      <c r="AJ27" s="354"/>
      <c r="AK27" s="265">
        <f t="shared" si="1"/>
        <v>0</v>
      </c>
      <c r="AL27" s="266">
        <f t="shared" si="0"/>
        <v>0</v>
      </c>
      <c r="AM27" s="264"/>
      <c r="AN27" s="264"/>
    </row>
    <row r="28" spans="1:40" ht="18" customHeight="1" x14ac:dyDescent="0.15">
      <c r="A28" s="256">
        <v>18</v>
      </c>
      <c r="B28" s="257"/>
      <c r="C28" s="258"/>
      <c r="D28" s="259"/>
      <c r="E28" s="260"/>
      <c r="F28" s="261"/>
      <c r="G28" s="261"/>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354"/>
      <c r="AI28" s="354"/>
      <c r="AJ28" s="354"/>
      <c r="AK28" s="265">
        <f t="shared" si="1"/>
        <v>0</v>
      </c>
      <c r="AL28" s="266">
        <f t="shared" si="0"/>
        <v>0</v>
      </c>
      <c r="AM28" s="264"/>
      <c r="AN28" s="264"/>
    </row>
    <row r="29" spans="1:40" ht="18" customHeight="1" x14ac:dyDescent="0.15">
      <c r="A29" s="256">
        <v>19</v>
      </c>
      <c r="B29" s="257"/>
      <c r="C29" s="258"/>
      <c r="D29" s="259"/>
      <c r="E29" s="260"/>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354"/>
      <c r="AI29" s="354"/>
      <c r="AJ29" s="354"/>
      <c r="AK29" s="265">
        <f t="shared" si="1"/>
        <v>0</v>
      </c>
      <c r="AL29" s="266">
        <f t="shared" si="0"/>
        <v>0</v>
      </c>
      <c r="AM29" s="264"/>
      <c r="AN29" s="264"/>
    </row>
    <row r="30" spans="1:40" ht="18" customHeight="1" x14ac:dyDescent="0.15">
      <c r="A30" s="256">
        <v>20</v>
      </c>
      <c r="B30" s="257"/>
      <c r="C30" s="258"/>
      <c r="D30" s="259"/>
      <c r="E30" s="260"/>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354"/>
      <c r="AI30" s="354"/>
      <c r="AJ30" s="354"/>
      <c r="AK30" s="265">
        <f t="shared" si="1"/>
        <v>0</v>
      </c>
      <c r="AL30" s="266">
        <f t="shared" si="0"/>
        <v>0</v>
      </c>
      <c r="AM30" s="264"/>
      <c r="AN30" s="264"/>
    </row>
    <row r="31" spans="1:40" ht="18" customHeight="1" x14ac:dyDescent="0.15">
      <c r="A31" s="244" t="s">
        <v>134</v>
      </c>
      <c r="B31" s="267"/>
      <c r="C31" s="267"/>
      <c r="D31" s="267"/>
      <c r="E31" s="267"/>
      <c r="F31" s="268">
        <f>+SUM(F11:F30)</f>
        <v>0</v>
      </c>
      <c r="G31" s="268">
        <f t="shared" ref="G31:AJ31" si="2">+SUM(G11:G30)</f>
        <v>0</v>
      </c>
      <c r="H31" s="268">
        <f t="shared" si="2"/>
        <v>0</v>
      </c>
      <c r="I31" s="268">
        <f t="shared" si="2"/>
        <v>0</v>
      </c>
      <c r="J31" s="268">
        <f t="shared" si="2"/>
        <v>0</v>
      </c>
      <c r="K31" s="268">
        <f t="shared" si="2"/>
        <v>0</v>
      </c>
      <c r="L31" s="268">
        <f t="shared" si="2"/>
        <v>0</v>
      </c>
      <c r="M31" s="268">
        <f t="shared" si="2"/>
        <v>0</v>
      </c>
      <c r="N31" s="268">
        <f t="shared" si="2"/>
        <v>0</v>
      </c>
      <c r="O31" s="268">
        <f t="shared" si="2"/>
        <v>0</v>
      </c>
      <c r="P31" s="268">
        <f t="shared" si="2"/>
        <v>0</v>
      </c>
      <c r="Q31" s="268">
        <f t="shared" si="2"/>
        <v>0</v>
      </c>
      <c r="R31" s="268">
        <f t="shared" si="2"/>
        <v>0</v>
      </c>
      <c r="S31" s="268">
        <f t="shared" si="2"/>
        <v>0</v>
      </c>
      <c r="T31" s="268">
        <f t="shared" si="2"/>
        <v>0</v>
      </c>
      <c r="U31" s="268">
        <f t="shared" si="2"/>
        <v>0</v>
      </c>
      <c r="V31" s="268">
        <f t="shared" si="2"/>
        <v>0</v>
      </c>
      <c r="W31" s="268">
        <f t="shared" si="2"/>
        <v>0</v>
      </c>
      <c r="X31" s="268">
        <f t="shared" si="2"/>
        <v>0</v>
      </c>
      <c r="Y31" s="268">
        <f t="shared" si="2"/>
        <v>0</v>
      </c>
      <c r="Z31" s="268">
        <f t="shared" si="2"/>
        <v>0</v>
      </c>
      <c r="AA31" s="268">
        <f t="shared" si="2"/>
        <v>0</v>
      </c>
      <c r="AB31" s="268">
        <f t="shared" si="2"/>
        <v>0</v>
      </c>
      <c r="AC31" s="268">
        <f t="shared" si="2"/>
        <v>0</v>
      </c>
      <c r="AD31" s="268">
        <f t="shared" si="2"/>
        <v>0</v>
      </c>
      <c r="AE31" s="268">
        <f t="shared" si="2"/>
        <v>0</v>
      </c>
      <c r="AF31" s="268">
        <f t="shared" si="2"/>
        <v>0</v>
      </c>
      <c r="AG31" s="268">
        <f t="shared" si="2"/>
        <v>0</v>
      </c>
      <c r="AH31" s="354">
        <f t="shared" si="2"/>
        <v>0</v>
      </c>
      <c r="AI31" s="354">
        <f t="shared" si="2"/>
        <v>0</v>
      </c>
      <c r="AJ31" s="354">
        <f t="shared" si="2"/>
        <v>0</v>
      </c>
      <c r="AK31" s="265">
        <f>+SUM(F31:AJ31)</f>
        <v>0</v>
      </c>
      <c r="AL31" s="266">
        <f>IF($AK$3="４週",AK31/4,AK31/(DAY(EOMONTH($F$9,0))/7))</f>
        <v>0</v>
      </c>
      <c r="AM31" s="240"/>
      <c r="AN31" s="240"/>
    </row>
    <row r="32" spans="1:40" ht="18" customHeight="1" x14ac:dyDescent="0.15">
      <c r="A32" s="267" t="s">
        <v>135</v>
      </c>
      <c r="B32" s="267"/>
      <c r="C32" s="267"/>
      <c r="D32" s="267"/>
      <c r="E32" s="269"/>
      <c r="F32" s="270">
        <v>12</v>
      </c>
      <c r="G32" s="270">
        <v>20</v>
      </c>
      <c r="H32" s="270">
        <v>12</v>
      </c>
      <c r="I32" s="270">
        <v>20</v>
      </c>
      <c r="J32" s="270">
        <v>12</v>
      </c>
      <c r="K32" s="270">
        <v>20</v>
      </c>
      <c r="L32" s="270">
        <v>12</v>
      </c>
      <c r="M32" s="270">
        <v>20</v>
      </c>
      <c r="N32" s="270">
        <v>12</v>
      </c>
      <c r="O32" s="270">
        <v>20</v>
      </c>
      <c r="P32" s="270">
        <v>12</v>
      </c>
      <c r="Q32" s="270">
        <v>20</v>
      </c>
      <c r="R32" s="270">
        <v>12</v>
      </c>
      <c r="S32" s="270">
        <v>20</v>
      </c>
      <c r="T32" s="270">
        <v>12</v>
      </c>
      <c r="U32" s="270">
        <v>20</v>
      </c>
      <c r="V32" s="270">
        <v>12</v>
      </c>
      <c r="W32" s="270">
        <v>20</v>
      </c>
      <c r="X32" s="270">
        <v>12</v>
      </c>
      <c r="Y32" s="270">
        <v>20</v>
      </c>
      <c r="Z32" s="270">
        <v>12</v>
      </c>
      <c r="AA32" s="270">
        <v>20</v>
      </c>
      <c r="AB32" s="270">
        <v>12</v>
      </c>
      <c r="AC32" s="270">
        <v>20</v>
      </c>
      <c r="AD32" s="270">
        <v>12</v>
      </c>
      <c r="AE32" s="270">
        <v>20</v>
      </c>
      <c r="AF32" s="270">
        <v>12</v>
      </c>
      <c r="AG32" s="270">
        <v>20</v>
      </c>
      <c r="AH32" s="355">
        <v>12</v>
      </c>
      <c r="AI32" s="355">
        <v>20</v>
      </c>
      <c r="AJ32" s="355">
        <v>10</v>
      </c>
      <c r="AK32" s="268"/>
      <c r="AL32" s="262"/>
      <c r="AM32" s="240"/>
      <c r="AN32" s="240"/>
    </row>
    <row r="33" spans="1:40" ht="15" customHeight="1" x14ac:dyDescent="0.15">
      <c r="A33" s="239"/>
      <c r="B33" s="239"/>
      <c r="C33" s="239"/>
      <c r="D33" s="239"/>
      <c r="E33" s="239"/>
      <c r="F33" s="271"/>
      <c r="G33" s="271"/>
      <c r="H33" s="271"/>
      <c r="I33" s="271"/>
      <c r="J33" s="271"/>
      <c r="K33" s="271"/>
      <c r="L33" s="271"/>
      <c r="M33" s="271"/>
      <c r="N33" s="271"/>
      <c r="O33" s="271"/>
      <c r="P33" s="271"/>
      <c r="Q33" s="271"/>
      <c r="R33" s="271"/>
      <c r="S33" s="271"/>
      <c r="T33" s="271"/>
      <c r="U33" s="271"/>
      <c r="V33" s="271"/>
      <c r="W33" s="271"/>
      <c r="X33" s="271"/>
      <c r="Y33" s="271"/>
      <c r="Z33" s="271"/>
      <c r="AA33" s="271"/>
      <c r="AB33" s="271"/>
      <c r="AC33" s="271"/>
      <c r="AD33" s="271"/>
      <c r="AE33" s="271"/>
      <c r="AF33" s="271"/>
      <c r="AG33" s="271"/>
      <c r="AH33" s="271"/>
      <c r="AI33" s="271"/>
      <c r="AJ33" s="271"/>
      <c r="AK33" s="239"/>
      <c r="AL33" s="239"/>
      <c r="AM33" s="224"/>
    </row>
    <row r="34" spans="1:40" ht="5.0999999999999996" customHeight="1" x14ac:dyDescent="0.15">
      <c r="A34" s="272"/>
      <c r="B34" s="272"/>
      <c r="C34" s="272"/>
      <c r="D34" s="273"/>
      <c r="E34" s="273"/>
      <c r="F34" s="273"/>
      <c r="G34" s="273"/>
      <c r="H34" s="273"/>
      <c r="I34" s="271"/>
      <c r="J34" s="271"/>
      <c r="K34" s="271"/>
      <c r="L34" s="271"/>
      <c r="M34" s="271"/>
      <c r="N34" s="271"/>
      <c r="O34" s="271"/>
      <c r="P34" s="271"/>
      <c r="Q34" s="271"/>
      <c r="R34" s="271"/>
      <c r="S34" s="271"/>
      <c r="T34" s="271"/>
      <c r="U34" s="271"/>
      <c r="V34" s="271"/>
      <c r="W34" s="271"/>
      <c r="X34" s="271"/>
      <c r="Y34" s="271"/>
      <c r="Z34" s="271"/>
      <c r="AA34" s="271"/>
      <c r="AB34" s="271"/>
      <c r="AC34" s="271"/>
      <c r="AD34" s="271"/>
      <c r="AE34" s="271"/>
      <c r="AF34" s="271"/>
      <c r="AG34" s="271"/>
      <c r="AH34" s="271"/>
      <c r="AI34" s="271"/>
      <c r="AJ34" s="274"/>
      <c r="AK34" s="271"/>
      <c r="AL34" s="239"/>
      <c r="AM34" s="239"/>
      <c r="AN34" s="224"/>
    </row>
    <row r="35" spans="1:40" ht="5.0999999999999996" customHeight="1" x14ac:dyDescent="0.15">
      <c r="A35" s="272"/>
      <c r="B35" s="272"/>
      <c r="C35" s="272"/>
      <c r="D35" s="273"/>
      <c r="E35" s="273"/>
      <c r="F35" s="273"/>
      <c r="G35" s="273"/>
      <c r="H35" s="273"/>
      <c r="I35" s="271"/>
      <c r="J35" s="271"/>
      <c r="K35" s="271"/>
      <c r="L35" s="271"/>
      <c r="M35" s="271"/>
      <c r="N35" s="271"/>
      <c r="O35" s="271"/>
      <c r="P35" s="271"/>
      <c r="Q35" s="271"/>
      <c r="R35" s="271"/>
      <c r="S35" s="271"/>
      <c r="T35" s="271"/>
      <c r="U35" s="271"/>
      <c r="V35" s="271"/>
      <c r="W35" s="271"/>
      <c r="X35" s="271"/>
      <c r="Y35" s="271"/>
      <c r="Z35" s="271"/>
      <c r="AA35" s="271"/>
      <c r="AB35" s="271"/>
      <c r="AC35" s="271"/>
      <c r="AD35" s="271"/>
      <c r="AE35" s="271"/>
      <c r="AF35" s="271"/>
      <c r="AG35" s="271"/>
      <c r="AH35" s="271"/>
      <c r="AI35" s="271"/>
      <c r="AJ35" s="274"/>
      <c r="AK35" s="271"/>
      <c r="AL35" s="239"/>
      <c r="AM35" s="239"/>
      <c r="AN35" s="224"/>
    </row>
    <row r="36" spans="1:40" ht="5.0999999999999996" customHeight="1" x14ac:dyDescent="0.15">
      <c r="A36" s="272"/>
      <c r="B36" s="272"/>
      <c r="C36" s="272"/>
      <c r="D36" s="273"/>
      <c r="E36" s="273"/>
      <c r="F36" s="273"/>
      <c r="G36" s="273"/>
      <c r="H36" s="273"/>
      <c r="I36" s="271"/>
      <c r="J36" s="271"/>
      <c r="K36" s="271"/>
      <c r="L36" s="271"/>
      <c r="M36" s="271"/>
      <c r="N36" s="271"/>
      <c r="O36" s="271"/>
      <c r="P36" s="271"/>
      <c r="Q36" s="271"/>
      <c r="R36" s="271"/>
      <c r="S36" s="271"/>
      <c r="T36" s="271"/>
      <c r="U36" s="271"/>
      <c r="V36" s="271"/>
      <c r="W36" s="271"/>
      <c r="X36" s="271"/>
      <c r="Y36" s="271"/>
      <c r="Z36" s="271"/>
      <c r="AA36" s="271"/>
      <c r="AB36" s="271"/>
      <c r="AC36" s="271"/>
      <c r="AD36" s="271"/>
      <c r="AE36" s="271"/>
      <c r="AF36" s="271"/>
      <c r="AG36" s="271"/>
      <c r="AH36" s="271"/>
      <c r="AI36" s="271"/>
      <c r="AJ36" s="274"/>
      <c r="AK36" s="271"/>
      <c r="AL36" s="239"/>
      <c r="AM36" s="239"/>
      <c r="AN36" s="224"/>
    </row>
    <row r="37" spans="1:40" ht="18" customHeight="1" x14ac:dyDescent="0.15">
      <c r="A37" s="223" t="s">
        <v>136</v>
      </c>
      <c r="B37" s="271"/>
      <c r="D37" s="271"/>
      <c r="E37" s="271"/>
      <c r="F37" s="271"/>
      <c r="G37" s="271"/>
      <c r="H37" s="271"/>
      <c r="I37" s="271"/>
      <c r="J37" s="271"/>
      <c r="K37" s="271"/>
    </row>
    <row r="38" spans="1:40" ht="18" customHeight="1" x14ac:dyDescent="0.15">
      <c r="A38" s="275" t="s">
        <v>137</v>
      </c>
      <c r="B38" s="275"/>
      <c r="M38" s="223" t="s">
        <v>138</v>
      </c>
      <c r="N38" s="271"/>
      <c r="P38" s="271"/>
      <c r="Q38" s="271"/>
      <c r="R38" s="271"/>
      <c r="S38" s="271"/>
      <c r="T38" s="271"/>
      <c r="U38" s="276" t="str">
        <f>IF(COUNTIF(M40:M43,"○")&gt;1,"いずれか１つを選択してください。","")</f>
        <v/>
      </c>
      <c r="V38" s="271"/>
      <c r="W38" s="271"/>
      <c r="X38" s="271"/>
      <c r="Y38" s="271"/>
      <c r="Z38" s="271"/>
      <c r="AA38" s="271"/>
      <c r="AB38" s="271"/>
      <c r="AC38" s="271"/>
      <c r="AD38" s="271"/>
      <c r="AE38" s="271"/>
      <c r="AF38" s="271"/>
      <c r="AG38" s="271"/>
      <c r="AH38" s="271"/>
      <c r="AI38" s="271"/>
      <c r="AJ38" s="271"/>
      <c r="AK38" s="274"/>
      <c r="AL38" s="271"/>
      <c r="AM38" s="239"/>
      <c r="AN38" s="239"/>
    </row>
    <row r="39" spans="1:40" ht="18.75" customHeight="1" x14ac:dyDescent="0.15">
      <c r="A39" s="277"/>
      <c r="B39" s="277"/>
      <c r="C39" s="277"/>
      <c r="D39" s="278">
        <f>IF(S2=1,10,IF(S2=2,11,IF(S2=3,12,S2-3)))</f>
        <v>1</v>
      </c>
      <c r="E39" s="278">
        <f>IF(S2=1,11,IF(S2=2,12,S2-2))</f>
        <v>2</v>
      </c>
      <c r="F39" s="279">
        <f>IF(S2=1,12,S2-1)</f>
        <v>3</v>
      </c>
      <c r="G39" s="279"/>
      <c r="H39" s="279"/>
      <c r="I39" s="243" t="s">
        <v>139</v>
      </c>
      <c r="J39" s="243"/>
      <c r="K39" s="243"/>
      <c r="M39" s="244" t="s">
        <v>140</v>
      </c>
      <c r="N39" s="267"/>
      <c r="O39" s="267"/>
      <c r="P39" s="267"/>
      <c r="Q39" s="267"/>
      <c r="R39" s="267"/>
      <c r="S39" s="267"/>
      <c r="T39" s="267"/>
      <c r="U39" s="267"/>
      <c r="V39" s="267"/>
      <c r="W39" s="267"/>
      <c r="X39" s="267"/>
      <c r="Y39" s="267"/>
      <c r="Z39" s="267"/>
      <c r="AA39" s="267"/>
      <c r="AB39" s="267"/>
      <c r="AC39" s="267"/>
      <c r="AD39" s="267"/>
      <c r="AE39" s="267"/>
      <c r="AF39" s="267"/>
      <c r="AG39" s="267"/>
      <c r="AH39" s="280" t="s">
        <v>141</v>
      </c>
      <c r="AI39" s="281"/>
      <c r="AJ39" s="281"/>
      <c r="AK39" s="281"/>
      <c r="AL39" s="282"/>
      <c r="AM39" s="247" t="s">
        <v>142</v>
      </c>
      <c r="AN39" s="247"/>
    </row>
    <row r="40" spans="1:40" ht="18" customHeight="1" x14ac:dyDescent="0.15">
      <c r="A40" s="247" t="s">
        <v>198</v>
      </c>
      <c r="B40" s="247"/>
      <c r="C40" s="247"/>
      <c r="D40" s="283">
        <v>80</v>
      </c>
      <c r="E40" s="283">
        <v>80</v>
      </c>
      <c r="F40" s="284">
        <v>81</v>
      </c>
      <c r="G40" s="284"/>
      <c r="H40" s="284"/>
      <c r="I40" s="243">
        <f>SUM(D40:F40)</f>
        <v>241</v>
      </c>
      <c r="J40" s="243"/>
      <c r="K40" s="243"/>
      <c r="M40" s="285" t="s">
        <v>144</v>
      </c>
      <c r="N40" s="242" t="s">
        <v>145</v>
      </c>
      <c r="O40" s="286"/>
      <c r="P40" s="287"/>
      <c r="Q40" s="288" t="s">
        <v>146</v>
      </c>
      <c r="R40" s="289"/>
      <c r="S40" s="289"/>
      <c r="T40" s="289"/>
      <c r="U40" s="289"/>
      <c r="V40" s="289"/>
      <c r="W40" s="289"/>
      <c r="X40" s="289"/>
      <c r="Y40" s="289"/>
      <c r="Z40" s="289"/>
      <c r="AA40" s="289"/>
      <c r="AB40" s="289"/>
      <c r="AC40" s="289"/>
      <c r="AD40" s="289"/>
      <c r="AE40" s="289"/>
      <c r="AF40" s="289"/>
      <c r="AG40" s="290"/>
      <c r="AH40" s="291">
        <f>SUM(F32:AJ32)</f>
        <v>490</v>
      </c>
      <c r="AI40" s="246"/>
      <c r="AJ40" s="292" t="s">
        <v>147</v>
      </c>
      <c r="AK40" s="291">
        <f>ROUNDUP(AH40/450,0)</f>
        <v>2</v>
      </c>
      <c r="AL40" s="246"/>
      <c r="AM40" s="243">
        <f>MIN(AH40:AK42)</f>
        <v>1</v>
      </c>
      <c r="AN40" s="243"/>
    </row>
    <row r="41" spans="1:40" ht="18" customHeight="1" x14ac:dyDescent="0.15">
      <c r="A41" s="294"/>
      <c r="B41" s="294"/>
      <c r="C41" s="294"/>
      <c r="D41" s="239"/>
      <c r="E41" s="239"/>
      <c r="F41" s="239"/>
      <c r="G41" s="239"/>
      <c r="H41" s="239"/>
      <c r="I41" s="239" t="s">
        <v>206</v>
      </c>
      <c r="J41" s="239"/>
      <c r="K41" s="239"/>
      <c r="M41" s="293"/>
      <c r="N41" s="250"/>
      <c r="O41" s="294"/>
      <c r="P41" s="295"/>
      <c r="Q41" s="296" t="s">
        <v>149</v>
      </c>
      <c r="R41" s="297"/>
      <c r="S41" s="297"/>
      <c r="T41" s="297"/>
      <c r="U41" s="297"/>
      <c r="V41" s="297"/>
      <c r="W41" s="297"/>
      <c r="X41" s="297"/>
      <c r="Y41" s="297"/>
      <c r="Z41" s="297"/>
      <c r="AA41" s="297"/>
      <c r="AB41" s="297"/>
      <c r="AC41" s="297"/>
      <c r="AD41" s="297"/>
      <c r="AE41" s="297"/>
      <c r="AF41" s="297"/>
      <c r="AG41" s="298"/>
      <c r="AH41" s="244">
        <f>COUNTA(B12:B30)</f>
        <v>9</v>
      </c>
      <c r="AI41" s="267"/>
      <c r="AJ41" s="299" t="s">
        <v>150</v>
      </c>
      <c r="AK41" s="291">
        <f>ROUNDUP(AH41/10,0)</f>
        <v>1</v>
      </c>
      <c r="AL41" s="246"/>
      <c r="AM41" s="243"/>
      <c r="AN41" s="243"/>
    </row>
    <row r="42" spans="1:40" ht="18" customHeight="1" x14ac:dyDescent="0.15">
      <c r="A42" s="342"/>
      <c r="B42" s="342"/>
      <c r="C42" s="342"/>
      <c r="D42" s="239"/>
      <c r="E42" s="239"/>
      <c r="F42" s="342"/>
      <c r="G42" s="342"/>
      <c r="H42" s="342"/>
      <c r="I42" s="243">
        <f>I40/3</f>
        <v>80.333333333333329</v>
      </c>
      <c r="J42" s="243"/>
      <c r="K42" s="243"/>
      <c r="M42" s="301"/>
      <c r="N42" s="254"/>
      <c r="O42" s="302"/>
      <c r="P42" s="303"/>
      <c r="Q42" s="296" t="s">
        <v>151</v>
      </c>
      <c r="R42" s="297"/>
      <c r="S42" s="297"/>
      <c r="T42" s="297"/>
      <c r="U42" s="297"/>
      <c r="V42" s="297"/>
      <c r="W42" s="297"/>
      <c r="X42" s="297"/>
      <c r="Y42" s="297"/>
      <c r="Z42" s="297"/>
      <c r="AA42" s="297"/>
      <c r="AB42" s="297"/>
      <c r="AC42" s="297"/>
      <c r="AD42" s="297"/>
      <c r="AE42" s="297"/>
      <c r="AF42" s="297"/>
      <c r="AG42" s="298"/>
      <c r="AH42" s="291">
        <f>ROUNDDOWN(I42,1)</f>
        <v>80.3</v>
      </c>
      <c r="AI42" s="246"/>
      <c r="AJ42" s="304" t="s">
        <v>150</v>
      </c>
      <c r="AK42" s="291">
        <f>ROUNDUP(AH42/40,0)</f>
        <v>3</v>
      </c>
      <c r="AL42" s="246"/>
      <c r="AM42" s="243"/>
      <c r="AN42" s="243"/>
    </row>
    <row r="43" spans="1:40" ht="18" customHeight="1" x14ac:dyDescent="0.15">
      <c r="B43" s="224"/>
      <c r="M43" s="283"/>
      <c r="N43" s="296" t="s">
        <v>154</v>
      </c>
      <c r="O43" s="297"/>
      <c r="P43" s="297"/>
      <c r="Q43" s="297"/>
      <c r="R43" s="297"/>
      <c r="S43" s="297"/>
      <c r="T43" s="297"/>
      <c r="U43" s="297"/>
      <c r="V43" s="297"/>
      <c r="W43" s="297"/>
      <c r="X43" s="297"/>
      <c r="Y43" s="297"/>
      <c r="Z43" s="297"/>
      <c r="AA43" s="297"/>
      <c r="AB43" s="297"/>
      <c r="AC43" s="297"/>
      <c r="AD43" s="297"/>
      <c r="AE43" s="297"/>
      <c r="AF43" s="297"/>
      <c r="AG43" s="298"/>
      <c r="AH43" s="305"/>
      <c r="AI43" s="305"/>
      <c r="AJ43" s="305"/>
      <c r="AK43" s="305"/>
      <c r="AL43" s="305"/>
      <c r="AM43" s="244">
        <f t="array" ref="AM43">ROUNDUP(_xlfn.IFS(AM40&lt;2,1,AND(AM40&lt;=2,AM40&lt;6),AM40-1,AM40&gt;=6,AM40/2*3),1)</f>
        <v>1</v>
      </c>
      <c r="AN43" s="269"/>
    </row>
    <row r="44" spans="1:40" ht="5.0999999999999996" customHeight="1" x14ac:dyDescent="0.15">
      <c r="A44" s="272"/>
      <c r="B44" s="272"/>
      <c r="C44" s="272"/>
      <c r="D44" s="272"/>
      <c r="E44" s="272"/>
      <c r="F44" s="272"/>
      <c r="G44" s="272"/>
      <c r="H44" s="272"/>
      <c r="I44" s="272"/>
      <c r="J44" s="271"/>
      <c r="K44" s="271"/>
      <c r="L44" s="271"/>
      <c r="M44" s="274"/>
      <c r="N44" s="271"/>
      <c r="W44" s="239"/>
      <c r="X44" s="271"/>
      <c r="Y44" s="271"/>
      <c r="Z44" s="271"/>
      <c r="AA44" s="271"/>
      <c r="AB44" s="271"/>
      <c r="AC44" s="271"/>
      <c r="AD44" s="271"/>
      <c r="AE44" s="271"/>
      <c r="AF44" s="271"/>
      <c r="AG44" s="271"/>
      <c r="AH44" s="271"/>
      <c r="AI44" s="271"/>
      <c r="AJ44" s="274"/>
      <c r="AK44" s="271"/>
      <c r="AL44" s="239"/>
      <c r="AM44" s="239"/>
      <c r="AN44" s="224"/>
    </row>
    <row r="45" spans="1:40" ht="21" customHeight="1" x14ac:dyDescent="0.15">
      <c r="A45" s="223" t="s">
        <v>159</v>
      </c>
      <c r="B45" s="228"/>
      <c r="C45" s="229"/>
      <c r="D45" s="229"/>
      <c r="E45" s="229"/>
      <c r="F45" s="229"/>
      <c r="G45" s="224"/>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9"/>
      <c r="AM45" s="229"/>
      <c r="AN45" s="224"/>
    </row>
    <row r="46" spans="1:40" ht="24.95" customHeight="1" x14ac:dyDescent="0.15">
      <c r="A46" s="224"/>
      <c r="B46" s="239"/>
      <c r="C46" s="314" t="str">
        <f>IF(VLOOKUP($AK$1,[1]選択肢!$A$1:$J$32,C51,FALSE)=0,"-",VLOOKUP($AK$1,[1]選択肢!$A$1:$J$32,C51,FALSE))</f>
        <v>管理者</v>
      </c>
      <c r="D46" s="315"/>
      <c r="E46" s="316" t="str">
        <f>IF(VLOOKUP($AK$1,[1]選択肢!$A$1:$J$32,E51,FALSE)=0,"-",VLOOKUP($AK$1,[1]選択肢!$A$1:$J$32,E51,FALSE))</f>
        <v>サービス提供責任者</v>
      </c>
      <c r="F46" s="316"/>
      <c r="G46" s="316"/>
      <c r="H46" s="316"/>
      <c r="I46" s="314" t="str">
        <f>IF(VLOOKUP($AK$1,[1]選択肢!$A$1:$J$32,I51,FALSE)=0,"-",VLOOKUP($AK$1,[1]選択肢!$A$1:$J$32,I51,FALSE))</f>
        <v>従業者</v>
      </c>
      <c r="J46" s="315"/>
      <c r="K46" s="315"/>
      <c r="L46" s="315"/>
      <c r="M46" s="315"/>
      <c r="N46" s="317"/>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224"/>
    </row>
    <row r="47" spans="1:40" ht="18" customHeight="1" x14ac:dyDescent="0.15">
      <c r="A47" s="224"/>
      <c r="B47" s="239"/>
      <c r="C47" s="319" t="s">
        <v>160</v>
      </c>
      <c r="D47" s="319" t="s">
        <v>161</v>
      </c>
      <c r="E47" s="320" t="s">
        <v>160</v>
      </c>
      <c r="F47" s="321" t="s">
        <v>161</v>
      </c>
      <c r="G47" s="321"/>
      <c r="H47" s="321"/>
      <c r="I47" s="322" t="s">
        <v>160</v>
      </c>
      <c r="J47" s="323"/>
      <c r="K47" s="324"/>
      <c r="L47" s="322" t="s">
        <v>161</v>
      </c>
      <c r="M47" s="323"/>
      <c r="N47" s="324"/>
      <c r="O47" s="325"/>
      <c r="P47" s="325"/>
      <c r="Q47" s="325"/>
      <c r="R47" s="325"/>
      <c r="S47" s="325"/>
      <c r="T47" s="325"/>
      <c r="U47" s="325"/>
      <c r="V47" s="325"/>
      <c r="W47" s="325"/>
      <c r="X47" s="325"/>
      <c r="Y47" s="325"/>
      <c r="Z47" s="325"/>
      <c r="AA47" s="325"/>
      <c r="AB47" s="325"/>
      <c r="AC47" s="325"/>
      <c r="AD47" s="325"/>
      <c r="AE47" s="325"/>
      <c r="AF47" s="325"/>
      <c r="AG47" s="325"/>
      <c r="AH47" s="325"/>
      <c r="AI47" s="325"/>
      <c r="AJ47" s="325"/>
      <c r="AK47" s="325"/>
      <c r="AL47" s="326"/>
      <c r="AM47" s="326"/>
      <c r="AN47" s="224"/>
    </row>
    <row r="48" spans="1:40" ht="18" customHeight="1" x14ac:dyDescent="0.15">
      <c r="A48" s="224"/>
      <c r="B48" s="300" t="s">
        <v>162</v>
      </c>
      <c r="C48" s="320">
        <f>COUNTIFS($B$11:$B$30,C$46,$C$11:$C$30,"A",$E$11:$E$30,"*")</f>
        <v>1</v>
      </c>
      <c r="D48" s="320">
        <f>COUNTIFS($B$11:$B$30,C$46,$C$11:$C$30,"B",$E$11:$E$30,"*")</f>
        <v>0</v>
      </c>
      <c r="E48" s="320">
        <f>COUNTIFS($B$11:$B$30,E$46,$C$11:$C$30,"A",$E$11:$E$30,"*")</f>
        <v>0</v>
      </c>
      <c r="F48" s="322">
        <f>COUNTIFS($B$11:$B$30,E$46,$C$11:$C$30,"B",$E$11:$E$30,"*")</f>
        <v>1</v>
      </c>
      <c r="G48" s="323"/>
      <c r="H48" s="324"/>
      <c r="I48" s="322">
        <f>COUNTIFS($B$11:$B$30,I$46,$C$11:$C$30,"A",$E$11:$E$30,"*")</f>
        <v>0</v>
      </c>
      <c r="J48" s="323"/>
      <c r="K48" s="324"/>
      <c r="L48" s="322">
        <f>COUNTIFS($B$11:$B$30,I$46,$C$11:$C$30,"B",$E$11:$E$30,"*")</f>
        <v>0</v>
      </c>
      <c r="M48" s="323"/>
      <c r="N48" s="324"/>
      <c r="O48" s="325"/>
      <c r="P48" s="325"/>
      <c r="Q48" s="325"/>
      <c r="R48" s="325"/>
      <c r="S48" s="325"/>
      <c r="T48" s="325"/>
      <c r="U48" s="325"/>
      <c r="V48" s="325"/>
      <c r="W48" s="325"/>
      <c r="X48" s="325"/>
      <c r="Y48" s="325"/>
      <c r="Z48" s="325"/>
      <c r="AA48" s="325"/>
      <c r="AB48" s="325"/>
      <c r="AC48" s="325"/>
      <c r="AD48" s="325"/>
      <c r="AE48" s="325"/>
      <c r="AF48" s="325"/>
      <c r="AG48" s="325"/>
      <c r="AH48" s="325"/>
      <c r="AI48" s="325"/>
      <c r="AJ48" s="325"/>
      <c r="AK48" s="325"/>
      <c r="AL48" s="326"/>
      <c r="AM48" s="326"/>
      <c r="AN48" s="224"/>
    </row>
    <row r="49" spans="1:40" ht="18" customHeight="1" x14ac:dyDescent="0.15">
      <c r="A49" s="224"/>
      <c r="B49" s="327" t="s">
        <v>163</v>
      </c>
      <c r="C49" s="328"/>
      <c r="D49" s="328"/>
      <c r="E49" s="320">
        <f>COUNTIFS($B$11:$B$30,E$46,$C$11:$C$30,"C",$E$11:$E$30,"*")</f>
        <v>1</v>
      </c>
      <c r="F49" s="322">
        <f>COUNTIFS($B$11:$B$30,E$46,$C$11:$C$30,"D",$E$11:$E$30,"*")</f>
        <v>0</v>
      </c>
      <c r="G49" s="323"/>
      <c r="H49" s="324"/>
      <c r="I49" s="322">
        <f>COUNTIFS($B$11:$B$30,I$46,$C$11:$C$30,"C",$E$11:$E$30,"*")</f>
        <v>2</v>
      </c>
      <c r="J49" s="323"/>
      <c r="K49" s="324"/>
      <c r="L49" s="322">
        <f>COUNTIFS($B$11:$B$30,I$46,$C$11:$C$30,"D",$E$11:$E$30,"*")</f>
        <v>5</v>
      </c>
      <c r="M49" s="323"/>
      <c r="N49" s="324"/>
      <c r="O49" s="325"/>
      <c r="P49" s="325"/>
      <c r="Q49" s="325"/>
      <c r="R49" s="325"/>
      <c r="S49" s="325"/>
      <c r="T49" s="325"/>
      <c r="U49" s="325"/>
      <c r="V49" s="325"/>
      <c r="W49" s="325"/>
      <c r="X49" s="325"/>
      <c r="Y49" s="325"/>
      <c r="Z49" s="325"/>
      <c r="AA49" s="325"/>
      <c r="AB49" s="325"/>
      <c r="AC49" s="325"/>
      <c r="AD49" s="325"/>
      <c r="AE49" s="325"/>
      <c r="AF49" s="325"/>
      <c r="AG49" s="325"/>
      <c r="AH49" s="325"/>
      <c r="AI49" s="325"/>
      <c r="AJ49" s="325"/>
      <c r="AK49" s="325"/>
      <c r="AL49" s="326"/>
      <c r="AM49" s="326"/>
      <c r="AN49" s="224"/>
    </row>
    <row r="50" spans="1:40" ht="18" customHeight="1" x14ac:dyDescent="0.15">
      <c r="A50" s="224"/>
      <c r="B50" s="327" t="s">
        <v>164</v>
      </c>
      <c r="C50" s="329"/>
      <c r="D50" s="330"/>
      <c r="E50" s="322">
        <f>IF($AK$3="４週",SUMIFS($AK$11:$AK$30,$B$11:$B$30,E46)/4/$AH$5,IF($AK$3="歴月",SUMIFS($AK$11:$AK$30,$B$11:$B$30,E46)/$AL$5,"記載する期間を選択してください"))</f>
        <v>0</v>
      </c>
      <c r="F50" s="323"/>
      <c r="G50" s="323"/>
      <c r="H50" s="324"/>
      <c r="I50" s="322">
        <f>IF($AK$3="４週",SUMIFS($AK$11:$AK$30,$B$11:$B$30,I46)/4/$AH$5,IF($AK$3="歴月",SUMIFS($AK$11:$AK$30,$B$11:$B$30,I46)/$AL$5,"記載する期間を選択してください"))</f>
        <v>0</v>
      </c>
      <c r="J50" s="323"/>
      <c r="K50" s="323"/>
      <c r="L50" s="323"/>
      <c r="M50" s="323"/>
      <c r="N50" s="324"/>
      <c r="O50" s="325"/>
      <c r="P50" s="325"/>
      <c r="Q50" s="325"/>
      <c r="R50" s="325"/>
      <c r="S50" s="325"/>
      <c r="T50" s="325"/>
      <c r="U50" s="325"/>
      <c r="V50" s="325"/>
      <c r="W50" s="325"/>
      <c r="X50" s="325"/>
      <c r="Y50" s="325"/>
      <c r="Z50" s="325"/>
      <c r="AA50" s="325"/>
      <c r="AB50" s="325"/>
      <c r="AC50" s="325"/>
      <c r="AD50" s="325"/>
      <c r="AE50" s="325"/>
      <c r="AF50" s="325"/>
      <c r="AG50" s="325"/>
      <c r="AH50" s="325"/>
      <c r="AI50" s="325"/>
      <c r="AJ50" s="325"/>
      <c r="AK50" s="325"/>
      <c r="AL50" s="325"/>
      <c r="AM50" s="325"/>
      <c r="AN50" s="224"/>
    </row>
    <row r="51" spans="1:40" ht="5.0999999999999996" customHeight="1" x14ac:dyDescent="0.15">
      <c r="A51" s="224"/>
      <c r="B51" s="228"/>
      <c r="C51" s="331">
        <v>2</v>
      </c>
      <c r="D51" s="331"/>
      <c r="E51" s="331">
        <v>3</v>
      </c>
      <c r="F51" s="331"/>
      <c r="G51" s="331"/>
      <c r="H51" s="331"/>
      <c r="I51" s="331">
        <v>4</v>
      </c>
      <c r="J51" s="331"/>
      <c r="K51" s="331"/>
      <c r="L51" s="331"/>
      <c r="M51" s="331"/>
      <c r="N51" s="331"/>
      <c r="O51" s="331">
        <v>5</v>
      </c>
      <c r="P51" s="331"/>
      <c r="Q51" s="331"/>
      <c r="R51" s="331"/>
      <c r="S51" s="331"/>
      <c r="T51" s="331"/>
      <c r="U51" s="331">
        <v>6</v>
      </c>
      <c r="V51" s="331"/>
      <c r="W51" s="331"/>
      <c r="X51" s="331"/>
      <c r="Y51" s="331"/>
      <c r="Z51" s="331"/>
      <c r="AA51" s="331">
        <v>7</v>
      </c>
      <c r="AB51" s="331"/>
      <c r="AC51" s="331"/>
      <c r="AD51" s="331"/>
      <c r="AE51" s="331"/>
      <c r="AF51" s="331"/>
      <c r="AG51" s="331">
        <v>8</v>
      </c>
      <c r="AH51" s="331"/>
      <c r="AI51" s="331"/>
      <c r="AJ51" s="331"/>
      <c r="AK51" s="331"/>
      <c r="AL51" s="331">
        <v>9</v>
      </c>
      <c r="AM51" s="332"/>
      <c r="AN51" s="224"/>
    </row>
    <row r="52" spans="1:40" ht="15" customHeight="1" x14ac:dyDescent="0.15">
      <c r="A52" s="271" t="s">
        <v>165</v>
      </c>
      <c r="B52" s="333"/>
      <c r="C52" s="334"/>
      <c r="D52" s="334"/>
      <c r="E52" s="334"/>
      <c r="F52" s="335"/>
      <c r="G52" s="334"/>
      <c r="H52" s="331"/>
      <c r="I52" s="331"/>
      <c r="J52" s="331"/>
      <c r="K52" s="331"/>
      <c r="L52" s="331"/>
      <c r="M52" s="331"/>
      <c r="N52" s="331"/>
      <c r="O52" s="331"/>
      <c r="P52" s="331"/>
      <c r="Q52" s="331"/>
      <c r="R52" s="331">
        <v>6</v>
      </c>
      <c r="S52" s="331"/>
      <c r="T52" s="331"/>
      <c r="U52" s="331"/>
      <c r="V52" s="331"/>
      <c r="W52" s="331"/>
      <c r="X52" s="331">
        <v>7</v>
      </c>
      <c r="Y52" s="331"/>
      <c r="Z52" s="331"/>
      <c r="AA52" s="331"/>
      <c r="AB52" s="331"/>
      <c r="AC52" s="331"/>
      <c r="AD52" s="331">
        <v>8</v>
      </c>
      <c r="AE52" s="331"/>
      <c r="AF52" s="331"/>
      <c r="AG52" s="336"/>
      <c r="AH52" s="336"/>
      <c r="AI52" s="336"/>
      <c r="AJ52" s="336">
        <v>9</v>
      </c>
      <c r="AK52" s="337"/>
      <c r="AL52" s="337"/>
      <c r="AM52" s="224"/>
    </row>
    <row r="53" spans="1:40" s="271" customFormat="1" ht="15" customHeight="1" x14ac:dyDescent="0.15">
      <c r="A53" s="271" t="s">
        <v>166</v>
      </c>
      <c r="B53" s="272"/>
      <c r="C53" s="272"/>
      <c r="D53" s="272"/>
      <c r="E53" s="272"/>
      <c r="F53" s="272"/>
      <c r="G53" s="272"/>
      <c r="H53" s="223"/>
      <c r="I53" s="223"/>
      <c r="J53" s="223"/>
      <c r="K53" s="223"/>
      <c r="L53" s="223"/>
      <c r="M53" s="223"/>
    </row>
    <row r="54" spans="1:40" s="271" customFormat="1" ht="15" customHeight="1" x14ac:dyDescent="0.15">
      <c r="A54" s="271" t="s">
        <v>167</v>
      </c>
      <c r="B54" s="272"/>
      <c r="C54" s="272"/>
      <c r="D54" s="272"/>
      <c r="E54" s="272"/>
      <c r="F54" s="272"/>
      <c r="G54" s="272"/>
      <c r="H54" s="223"/>
      <c r="I54" s="223"/>
      <c r="J54" s="223"/>
      <c r="K54" s="223"/>
      <c r="L54" s="223"/>
      <c r="M54" s="223"/>
    </row>
    <row r="55" spans="1:40" s="271" customFormat="1" ht="15" customHeight="1" x14ac:dyDescent="0.15">
      <c r="A55" s="271" t="s">
        <v>168</v>
      </c>
      <c r="B55" s="272"/>
      <c r="C55" s="272"/>
      <c r="D55" s="272"/>
      <c r="E55" s="272"/>
      <c r="F55" s="272"/>
      <c r="G55" s="272"/>
      <c r="H55" s="223"/>
      <c r="I55" s="223"/>
      <c r="J55" s="223"/>
      <c r="K55" s="223"/>
      <c r="L55" s="223"/>
      <c r="M55" s="223"/>
    </row>
    <row r="56" spans="1:40" s="271" customFormat="1" ht="15" customHeight="1" x14ac:dyDescent="0.15">
      <c r="A56" s="271" t="s">
        <v>169</v>
      </c>
      <c r="B56" s="272"/>
      <c r="C56" s="272"/>
      <c r="D56" s="272"/>
      <c r="E56" s="272"/>
      <c r="F56" s="272"/>
      <c r="G56" s="272"/>
      <c r="H56" s="223"/>
      <c r="I56" s="223"/>
      <c r="J56" s="223"/>
      <c r="K56" s="223"/>
      <c r="L56" s="223"/>
      <c r="M56" s="223"/>
    </row>
    <row r="57" spans="1:40" ht="15" customHeight="1" x14ac:dyDescent="0.15">
      <c r="A57" s="271" t="s">
        <v>170</v>
      </c>
      <c r="B57" s="338"/>
      <c r="C57" s="271"/>
      <c r="D57" s="271"/>
      <c r="E57" s="271"/>
      <c r="F57" s="271"/>
      <c r="G57" s="271"/>
    </row>
    <row r="58" spans="1:40" ht="15" customHeight="1" x14ac:dyDescent="0.15">
      <c r="A58" s="271" t="s">
        <v>171</v>
      </c>
      <c r="B58" s="338"/>
      <c r="C58" s="271"/>
      <c r="D58" s="271"/>
      <c r="E58" s="271"/>
      <c r="F58" s="271"/>
      <c r="G58" s="271"/>
    </row>
    <row r="59" spans="1:40" ht="15" customHeight="1" x14ac:dyDescent="0.15">
      <c r="A59" s="271"/>
      <c r="B59" s="300" t="s">
        <v>172</v>
      </c>
      <c r="C59" s="243" t="s">
        <v>173</v>
      </c>
      <c r="D59" s="243"/>
      <c r="E59" s="243"/>
      <c r="F59" s="271"/>
      <c r="G59" s="271"/>
    </row>
    <row r="60" spans="1:40" ht="15" customHeight="1" x14ac:dyDescent="0.15">
      <c r="A60" s="271"/>
      <c r="B60" s="339" t="s">
        <v>122</v>
      </c>
      <c r="C60" s="340" t="s">
        <v>174</v>
      </c>
      <c r="D60" s="340"/>
      <c r="E60" s="340"/>
      <c r="F60" s="271"/>
      <c r="G60" s="271"/>
    </row>
    <row r="61" spans="1:40" ht="15" customHeight="1" x14ac:dyDescent="0.15">
      <c r="A61" s="271"/>
      <c r="B61" s="339" t="s">
        <v>124</v>
      </c>
      <c r="C61" s="340" t="s">
        <v>175</v>
      </c>
      <c r="D61" s="340"/>
      <c r="E61" s="340"/>
      <c r="F61" s="271"/>
      <c r="G61" s="271"/>
    </row>
    <row r="62" spans="1:40" ht="15" customHeight="1" x14ac:dyDescent="0.15">
      <c r="A62" s="271"/>
      <c r="B62" s="339" t="s">
        <v>125</v>
      </c>
      <c r="C62" s="340" t="s">
        <v>176</v>
      </c>
      <c r="D62" s="340"/>
      <c r="E62" s="340"/>
      <c r="F62" s="271"/>
      <c r="G62" s="271"/>
    </row>
    <row r="63" spans="1:40" ht="15" customHeight="1" x14ac:dyDescent="0.15">
      <c r="A63" s="271"/>
      <c r="B63" s="339" t="s">
        <v>127</v>
      </c>
      <c r="C63" s="340" t="s">
        <v>177</v>
      </c>
      <c r="D63" s="340"/>
      <c r="E63" s="340"/>
      <c r="F63" s="271"/>
      <c r="G63" s="271"/>
    </row>
    <row r="64" spans="1:40" ht="15" customHeight="1" x14ac:dyDescent="0.15">
      <c r="A64" s="271"/>
      <c r="B64" s="271" t="s">
        <v>178</v>
      </c>
      <c r="C64" s="271"/>
      <c r="D64" s="271"/>
      <c r="E64" s="271"/>
      <c r="F64" s="271"/>
      <c r="G64" s="271"/>
    </row>
    <row r="65" spans="1:7" ht="15" customHeight="1" x14ac:dyDescent="0.15">
      <c r="A65" s="271"/>
      <c r="B65" s="271" t="s">
        <v>179</v>
      </c>
      <c r="C65" s="271"/>
      <c r="D65" s="271"/>
      <c r="E65" s="271"/>
      <c r="F65" s="271"/>
      <c r="G65" s="271"/>
    </row>
    <row r="66" spans="1:7" ht="15" customHeight="1" x14ac:dyDescent="0.15">
      <c r="A66" s="271"/>
      <c r="B66" s="271" t="s">
        <v>180</v>
      </c>
      <c r="C66" s="271"/>
      <c r="D66" s="271"/>
      <c r="E66" s="271"/>
      <c r="F66" s="271"/>
      <c r="G66" s="271"/>
    </row>
    <row r="67" spans="1:7" ht="15" customHeight="1" x14ac:dyDescent="0.15">
      <c r="A67" s="271" t="s">
        <v>181</v>
      </c>
      <c r="B67" s="338"/>
      <c r="C67" s="271"/>
      <c r="D67" s="271"/>
      <c r="E67" s="271"/>
      <c r="F67" s="271"/>
      <c r="G67" s="271"/>
    </row>
    <row r="68" spans="1:7" ht="15" customHeight="1" x14ac:dyDescent="0.15">
      <c r="A68" s="271" t="s">
        <v>182</v>
      </c>
      <c r="B68" s="338"/>
      <c r="C68" s="271"/>
      <c r="D68" s="271"/>
      <c r="E68" s="271"/>
      <c r="F68" s="271"/>
      <c r="G68" s="271"/>
    </row>
    <row r="69" spans="1:7" ht="15" customHeight="1" x14ac:dyDescent="0.15">
      <c r="A69" s="271" t="s">
        <v>183</v>
      </c>
      <c r="B69" s="338"/>
      <c r="C69" s="271"/>
      <c r="D69" s="271"/>
      <c r="E69" s="271"/>
      <c r="F69" s="271"/>
      <c r="G69" s="271"/>
    </row>
    <row r="70" spans="1:7" ht="15" customHeight="1" x14ac:dyDescent="0.15">
      <c r="A70" s="271" t="s">
        <v>184</v>
      </c>
      <c r="B70" s="338"/>
      <c r="C70" s="271"/>
      <c r="D70" s="271"/>
      <c r="E70" s="271"/>
      <c r="F70" s="271"/>
      <c r="G70" s="271"/>
    </row>
    <row r="71" spans="1:7" ht="15" customHeight="1" x14ac:dyDescent="0.15">
      <c r="A71" s="271" t="s">
        <v>185</v>
      </c>
      <c r="B71" s="338"/>
      <c r="C71" s="271"/>
      <c r="D71" s="271"/>
      <c r="E71" s="271"/>
      <c r="F71" s="271"/>
      <c r="G71" s="271"/>
    </row>
    <row r="72" spans="1:7" ht="15" customHeight="1" x14ac:dyDescent="0.15">
      <c r="A72" s="271" t="s">
        <v>186</v>
      </c>
      <c r="B72" s="338"/>
      <c r="C72" s="271"/>
      <c r="D72" s="271"/>
      <c r="E72" s="271"/>
      <c r="F72" s="271"/>
      <c r="G72" s="271"/>
    </row>
    <row r="73" spans="1:7" ht="15" customHeight="1" x14ac:dyDescent="0.15">
      <c r="A73" s="271"/>
      <c r="B73" s="271" t="s">
        <v>187</v>
      </c>
      <c r="C73" s="271"/>
      <c r="D73" s="271"/>
      <c r="E73" s="271"/>
      <c r="F73" s="271"/>
      <c r="G73" s="271"/>
    </row>
    <row r="74" spans="1:7" ht="15" customHeight="1" x14ac:dyDescent="0.15">
      <c r="A74" s="271"/>
      <c r="B74" s="271" t="s">
        <v>188</v>
      </c>
      <c r="C74" s="271"/>
      <c r="D74" s="271"/>
      <c r="E74" s="271"/>
      <c r="F74" s="271"/>
      <c r="G74" s="271"/>
    </row>
    <row r="75" spans="1:7" ht="15" customHeight="1" x14ac:dyDescent="0.15">
      <c r="A75" s="271" t="s">
        <v>189</v>
      </c>
      <c r="B75" s="338"/>
      <c r="C75" s="271"/>
      <c r="D75" s="271"/>
      <c r="E75" s="271"/>
      <c r="F75" s="271"/>
      <c r="G75" s="271"/>
    </row>
    <row r="76" spans="1:7" ht="15" customHeight="1" x14ac:dyDescent="0.15">
      <c r="A76" s="271" t="s">
        <v>190</v>
      </c>
      <c r="B76" s="338"/>
      <c r="C76" s="271"/>
      <c r="D76" s="271"/>
      <c r="E76" s="271"/>
      <c r="F76" s="271"/>
      <c r="G76" s="271"/>
    </row>
    <row r="77" spans="1:7" ht="15" customHeight="1" x14ac:dyDescent="0.15">
      <c r="A77" s="271" t="s">
        <v>191</v>
      </c>
      <c r="B77" s="338"/>
      <c r="C77" s="271"/>
      <c r="D77" s="271"/>
      <c r="E77" s="271"/>
      <c r="F77" s="271"/>
      <c r="G77" s="271"/>
    </row>
    <row r="78" spans="1:7" ht="15" customHeight="1" x14ac:dyDescent="0.15">
      <c r="A78" s="271" t="s">
        <v>192</v>
      </c>
      <c r="B78" s="338"/>
      <c r="C78" s="271"/>
      <c r="D78" s="271"/>
      <c r="E78" s="271"/>
      <c r="F78" s="271"/>
      <c r="G78" s="271"/>
    </row>
    <row r="79" spans="1:7" ht="15" customHeight="1" x14ac:dyDescent="0.15">
      <c r="A79" s="271" t="s">
        <v>193</v>
      </c>
      <c r="B79" s="338"/>
      <c r="C79" s="271"/>
      <c r="D79" s="271"/>
      <c r="E79" s="271"/>
      <c r="F79" s="271"/>
      <c r="G79" s="271"/>
    </row>
    <row r="80" spans="1:7" ht="15" customHeight="1" x14ac:dyDescent="0.15">
      <c r="A80" s="271" t="s">
        <v>194</v>
      </c>
      <c r="B80" s="338"/>
      <c r="C80" s="271"/>
      <c r="D80" s="271"/>
      <c r="E80" s="271"/>
      <c r="F80" s="271"/>
      <c r="G80" s="271"/>
    </row>
    <row r="81" spans="1:7" ht="15" customHeight="1" x14ac:dyDescent="0.15">
      <c r="A81" s="271" t="s">
        <v>195</v>
      </c>
      <c r="B81" s="338"/>
      <c r="C81" s="271"/>
      <c r="D81" s="271"/>
      <c r="E81" s="271"/>
      <c r="F81" s="271"/>
      <c r="G81" s="271"/>
    </row>
    <row r="82" spans="1:7" ht="15" customHeight="1" x14ac:dyDescent="0.15">
      <c r="A82" s="271" t="s">
        <v>196</v>
      </c>
      <c r="B82" s="338"/>
      <c r="C82" s="271"/>
      <c r="D82" s="271"/>
      <c r="E82" s="271"/>
      <c r="F82" s="271"/>
      <c r="G82" s="271"/>
    </row>
  </sheetData>
  <mergeCells count="129">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F49:H49"/>
    <mergeCell ref="I49:K49"/>
    <mergeCell ref="L49:N49"/>
    <mergeCell ref="O49:Q49"/>
    <mergeCell ref="R49:T49"/>
    <mergeCell ref="AA47:AC47"/>
    <mergeCell ref="AD47:AF47"/>
    <mergeCell ref="AG47:AI47"/>
    <mergeCell ref="AJ47:AK47"/>
    <mergeCell ref="F48:H48"/>
    <mergeCell ref="I48:K48"/>
    <mergeCell ref="L48:N48"/>
    <mergeCell ref="O48:Q48"/>
    <mergeCell ref="R48:T48"/>
    <mergeCell ref="U48:W48"/>
    <mergeCell ref="AA46:AF46"/>
    <mergeCell ref="AG46:AK46"/>
    <mergeCell ref="AL46:AM46"/>
    <mergeCell ref="F47:H47"/>
    <mergeCell ref="I47:K47"/>
    <mergeCell ref="L47:N47"/>
    <mergeCell ref="O47:Q47"/>
    <mergeCell ref="R47:T47"/>
    <mergeCell ref="U47:W47"/>
    <mergeCell ref="X47:Z47"/>
    <mergeCell ref="AH42:AI42"/>
    <mergeCell ref="AK42:AL42"/>
    <mergeCell ref="N43:AG43"/>
    <mergeCell ref="AH43:AL43"/>
    <mergeCell ref="AM43:AN43"/>
    <mergeCell ref="C46:D46"/>
    <mergeCell ref="E46:H46"/>
    <mergeCell ref="I46:N46"/>
    <mergeCell ref="O46:T46"/>
    <mergeCell ref="U46:Z46"/>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3"/>
  <dataValidations count="8">
    <dataValidation type="list" allowBlank="1" showInputMessage="1" showErrorMessage="1" sqref="C11:C30" xr:uid="{A6643EB1-BB02-4FB8-80D2-2D0514DF91EC}">
      <formula1>"A,B,C,D"</formula1>
    </dataValidation>
    <dataValidation operator="greaterThanOrEqual" allowBlank="1" showInputMessage="1" showErrorMessage="1" sqref="X38 I44 U38 I34:I37 L34:L36 L44" xr:uid="{D86F6104-FB6C-4210-8D04-B0DB2B7D4CCA}"/>
    <dataValidation type="whole" operator="greaterThanOrEqual" allowBlank="1" showInputMessage="1" showErrorMessage="1" sqref="D40:F41" xr:uid="{C75FB54E-A7B7-490F-9DCB-BE3CFE6FFA5D}">
      <formula1>0</formula1>
    </dataValidation>
    <dataValidation type="list" allowBlank="1" showInputMessage="1" showErrorMessage="1" sqref="AK4:AN4" xr:uid="{14DBFE70-5316-4210-88B9-A9F51DFE9A72}">
      <formula1>"予定,実績"</formula1>
    </dataValidation>
    <dataValidation type="list" allowBlank="1" showInputMessage="1" showErrorMessage="1" sqref="AK3:AN3" xr:uid="{41D24BA0-5093-466C-812B-8B98A63C65E4}">
      <formula1>"４週,歴月"</formula1>
    </dataValidation>
    <dataValidation type="list" allowBlank="1" showInputMessage="1" sqref="B13:B30" xr:uid="{DD4427EA-9CF7-4D05-89A5-05C76672B87F}">
      <formula1>INDIRECT($AK$1)</formula1>
    </dataValidation>
    <dataValidation type="list" allowBlank="1" showInputMessage="1" showErrorMessage="1" sqref="M40:M43" xr:uid="{AAC0B0A0-8D89-48E3-AD55-BBBBADF02BC6}">
      <formula1>"○"</formula1>
    </dataValidation>
    <dataValidation allowBlank="1" showInputMessage="1" sqref="B11:B12" xr:uid="{87C61178-EC24-4BB0-8FCC-262B02E6EE1E}"/>
  </dataValidations>
  <printOptions horizontalCentered="1" verticalCentered="1"/>
  <pageMargins left="0.19685039370078741" right="0.19685039370078741" top="0.39370078740157483" bottom="0.19685039370078741" header="0.19685039370078741" footer="0.39370078740157483"/>
  <pageSetup paperSize="9" scale="71" orientation="landscape" r:id="rId1"/>
  <headerFooter alignWithMargins="0">
    <oddHeader>&amp;L&amp;"ＭＳ ゴシック,標準"&amp;10（参考様式）</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5</vt:i4>
      </vt:variant>
    </vt:vector>
  </HeadingPairs>
  <TitlesOfParts>
    <vt:vector size="15" baseType="lpstr">
      <vt:lpstr>別紙</vt:lpstr>
      <vt:lpstr>参考様式１</vt:lpstr>
      <vt:lpstr>参考様式２</vt:lpstr>
      <vt:lpstr>参考様式３</vt:lpstr>
      <vt:lpstr>参考様式４</vt:lpstr>
      <vt:lpstr>参考様式８</vt:lpstr>
      <vt:lpstr>勤務形態一覧表（居宅介護）</vt:lpstr>
      <vt:lpstr>勤務形態一覧表（重度訪問介護）</vt:lpstr>
      <vt:lpstr>勤務形態一覧表（同行援護）</vt:lpstr>
      <vt:lpstr>勤務形態一覧表（行動援護）</vt:lpstr>
      <vt:lpstr>'勤務形態一覧表（居宅介護）'!Print_Area</vt:lpstr>
      <vt:lpstr>'勤務形態一覧表（行動援護）'!Print_Area</vt:lpstr>
      <vt:lpstr>'勤務形態一覧表（重度訪問介護）'!Print_Area</vt:lpstr>
      <vt:lpstr>'勤務形態一覧表（同行援護）'!Print_Area</vt:lpstr>
      <vt:lpstr>参考様式３!Print_Area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新井　貴之</cp:lastModifiedBy>
  <cp:lastPrinted>2022-10-21T00:56:33Z</cp:lastPrinted>
  <dcterms:modified xsi:type="dcterms:W3CDTF">2026-06-01T01:02:31Z</dcterms:modified>
</cp:coreProperties>
</file>