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g-fs01\01_080_050_000\■保育入所課共有フォルダー■\((作業用フォルダー))\R3企業主導型作業中\"/>
    </mc:Choice>
  </mc:AlternateContent>
  <workbookProtection workbookPassword="F838" lockStructure="1"/>
  <bookViews>
    <workbookView xWindow="0" yWindow="0" windowWidth="20490" windowHeight="7710" tabRatio="851"/>
  </bookViews>
  <sheets>
    <sheet name="01　基本データ" sheetId="3" r:id="rId1"/>
    <sheet name="02　利用者データ" sheetId="2" r:id="rId2"/>
    <sheet name="03　利用状況報告書" sheetId="6" r:id="rId3"/>
    <sheet name="04　利用報告書" sheetId="1" r:id="rId4"/>
    <sheet name="05　利用終了報告書" sheetId="5" r:id="rId5"/>
  </sheets>
  <definedNames>
    <definedName name="_xlnm.Print_Area" localSheetId="3">'04　利用報告書'!$A$1:$AR$26</definedName>
    <definedName name="_xlnm.Print_Area" localSheetId="4">'05　利用終了報告書'!$A$1:$AR$26</definedName>
    <definedName name="_xlnm.Print_Titles" localSheetId="2">'03　利用状況報告書'!$1:$16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6" l="1"/>
  <c r="A1" i="6"/>
  <c r="A11" i="5" l="1"/>
  <c r="F9" i="5"/>
  <c r="A11" i="1"/>
  <c r="F9" i="1"/>
  <c r="F5" i="6"/>
  <c r="AR256" i="6"/>
  <c r="AQ256" i="6"/>
  <c r="Y256" i="6" s="1"/>
  <c r="AP256" i="6"/>
  <c r="AO256" i="6"/>
  <c r="AN256" i="6"/>
  <c r="AM256" i="6"/>
  <c r="AE256" i="6"/>
  <c r="AD256" i="6"/>
  <c r="AC256" i="6"/>
  <c r="AB256" i="6"/>
  <c r="AA256" i="6"/>
  <c r="Z256" i="6"/>
  <c r="X256" i="6"/>
  <c r="W256" i="6"/>
  <c r="V256" i="6"/>
  <c r="K256" i="6"/>
  <c r="C256" i="6"/>
  <c r="AR255" i="6"/>
  <c r="Z255" i="6" s="1"/>
  <c r="AQ255" i="6"/>
  <c r="AP255" i="6"/>
  <c r="AO255" i="6"/>
  <c r="AN255" i="6"/>
  <c r="AE255" i="6"/>
  <c r="AD255" i="6"/>
  <c r="AC255" i="6"/>
  <c r="AB255" i="6"/>
  <c r="AA255" i="6"/>
  <c r="X255" i="6"/>
  <c r="W255" i="6"/>
  <c r="V255" i="6"/>
  <c r="U255" i="6"/>
  <c r="AM255" i="6" s="1"/>
  <c r="T255" i="6"/>
  <c r="Y255" i="6" s="1"/>
  <c r="L255" i="6"/>
  <c r="C255" i="6"/>
  <c r="AR254" i="6"/>
  <c r="Z254" i="6" s="1"/>
  <c r="AQ254" i="6"/>
  <c r="Y254" i="6" s="1"/>
  <c r="AP254" i="6"/>
  <c r="AO254" i="6"/>
  <c r="AN254" i="6"/>
  <c r="AM254" i="6"/>
  <c r="AE254" i="6"/>
  <c r="AD254" i="6"/>
  <c r="AC254" i="6"/>
  <c r="AB254" i="6"/>
  <c r="AA254" i="6"/>
  <c r="X254" i="6"/>
  <c r="W254" i="6"/>
  <c r="V254" i="6"/>
  <c r="K254" i="6"/>
  <c r="C254" i="6"/>
  <c r="AR253" i="6"/>
  <c r="Z253" i="6" s="1"/>
  <c r="AQ253" i="6"/>
  <c r="AP253" i="6"/>
  <c r="AO253" i="6"/>
  <c r="AN253" i="6"/>
  <c r="AE253" i="6"/>
  <c r="AD253" i="6"/>
  <c r="AC253" i="6"/>
  <c r="AB253" i="6"/>
  <c r="AA253" i="6"/>
  <c r="X253" i="6"/>
  <c r="W253" i="6"/>
  <c r="V253" i="6"/>
  <c r="U253" i="6"/>
  <c r="AM253" i="6" s="1"/>
  <c r="T253" i="6"/>
  <c r="Y253" i="6" s="1"/>
  <c r="L253" i="6"/>
  <c r="C253" i="6"/>
  <c r="AR252" i="6"/>
  <c r="AQ252" i="6"/>
  <c r="Y252" i="6" s="1"/>
  <c r="AP252" i="6"/>
  <c r="AO252" i="6"/>
  <c r="AN252" i="6"/>
  <c r="AM252" i="6"/>
  <c r="AE252" i="6"/>
  <c r="AD252" i="6"/>
  <c r="AC252" i="6"/>
  <c r="AB252" i="6"/>
  <c r="AA252" i="6"/>
  <c r="Z252" i="6"/>
  <c r="X252" i="6"/>
  <c r="W252" i="6"/>
  <c r="V252" i="6"/>
  <c r="K252" i="6"/>
  <c r="C252" i="6"/>
  <c r="AR251" i="6"/>
  <c r="Z251" i="6" s="1"/>
  <c r="AQ251" i="6"/>
  <c r="AP251" i="6"/>
  <c r="AO251" i="6"/>
  <c r="AN251" i="6"/>
  <c r="AE251" i="6"/>
  <c r="AD251" i="6"/>
  <c r="AC251" i="6"/>
  <c r="AB251" i="6"/>
  <c r="AA251" i="6"/>
  <c r="X251" i="6"/>
  <c r="W251" i="6"/>
  <c r="V251" i="6"/>
  <c r="U251" i="6"/>
  <c r="AM251" i="6" s="1"/>
  <c r="T251" i="6"/>
  <c r="Y251" i="6" s="1"/>
  <c r="L251" i="6"/>
  <c r="C251" i="6"/>
  <c r="AR250" i="6"/>
  <c r="Z250" i="6" s="1"/>
  <c r="AQ250" i="6"/>
  <c r="Y250" i="6" s="1"/>
  <c r="AP250" i="6"/>
  <c r="AO250" i="6"/>
  <c r="AN250" i="6"/>
  <c r="AM250" i="6"/>
  <c r="AE250" i="6"/>
  <c r="AD250" i="6"/>
  <c r="AC250" i="6"/>
  <c r="AB250" i="6"/>
  <c r="AA250" i="6"/>
  <c r="X250" i="6"/>
  <c r="W250" i="6"/>
  <c r="V250" i="6"/>
  <c r="K250" i="6"/>
  <c r="C250" i="6"/>
  <c r="AR249" i="6"/>
  <c r="AQ249" i="6"/>
  <c r="AP249" i="6"/>
  <c r="AO249" i="6"/>
  <c r="AN249" i="6"/>
  <c r="AE249" i="6"/>
  <c r="AD249" i="6"/>
  <c r="AC249" i="6"/>
  <c r="AB249" i="6"/>
  <c r="AA249" i="6"/>
  <c r="Z249" i="6"/>
  <c r="X249" i="6"/>
  <c r="W249" i="6"/>
  <c r="V249" i="6"/>
  <c r="U249" i="6"/>
  <c r="AM249" i="6" s="1"/>
  <c r="T249" i="6"/>
  <c r="Y249" i="6" s="1"/>
  <c r="L249" i="6"/>
  <c r="C249" i="6"/>
  <c r="AR248" i="6"/>
  <c r="AQ248" i="6"/>
  <c r="Y248" i="6" s="1"/>
  <c r="AP248" i="6"/>
  <c r="AO248" i="6"/>
  <c r="AN248" i="6"/>
  <c r="AM248" i="6"/>
  <c r="AE248" i="6"/>
  <c r="AD248" i="6"/>
  <c r="AC248" i="6"/>
  <c r="AB248" i="6"/>
  <c r="AA248" i="6"/>
  <c r="Z248" i="6"/>
  <c r="X248" i="6"/>
  <c r="W248" i="6"/>
  <c r="V248" i="6"/>
  <c r="K248" i="6"/>
  <c r="C248" i="6"/>
  <c r="AR247" i="6"/>
  <c r="Z247" i="6" s="1"/>
  <c r="AQ247" i="6"/>
  <c r="AP247" i="6"/>
  <c r="AO247" i="6"/>
  <c r="AN247" i="6"/>
  <c r="AE247" i="6"/>
  <c r="AD247" i="6"/>
  <c r="AC247" i="6"/>
  <c r="AB247" i="6"/>
  <c r="AA247" i="6"/>
  <c r="X247" i="6"/>
  <c r="W247" i="6"/>
  <c r="V247" i="6"/>
  <c r="U247" i="6"/>
  <c r="AM247" i="6" s="1"/>
  <c r="T247" i="6"/>
  <c r="Y247" i="6" s="1"/>
  <c r="L247" i="6"/>
  <c r="C247" i="6"/>
  <c r="AR246" i="6"/>
  <c r="Z246" i="6" s="1"/>
  <c r="AQ246" i="6"/>
  <c r="Y246" i="6" s="1"/>
  <c r="AP246" i="6"/>
  <c r="AO246" i="6"/>
  <c r="AN246" i="6"/>
  <c r="AM246" i="6"/>
  <c r="AE246" i="6"/>
  <c r="AD246" i="6"/>
  <c r="AC246" i="6"/>
  <c r="AB246" i="6"/>
  <c r="AA246" i="6"/>
  <c r="X246" i="6"/>
  <c r="W246" i="6"/>
  <c r="V246" i="6"/>
  <c r="K246" i="6"/>
  <c r="C246" i="6"/>
  <c r="AR245" i="6"/>
  <c r="AQ245" i="6"/>
  <c r="AP245" i="6"/>
  <c r="AO245" i="6"/>
  <c r="AN245" i="6"/>
  <c r="AE245" i="6"/>
  <c r="AD245" i="6"/>
  <c r="AC245" i="6"/>
  <c r="AB245" i="6"/>
  <c r="AA245" i="6"/>
  <c r="Z245" i="6"/>
  <c r="X245" i="6"/>
  <c r="W245" i="6"/>
  <c r="V245" i="6"/>
  <c r="U245" i="6"/>
  <c r="AM245" i="6" s="1"/>
  <c r="T245" i="6"/>
  <c r="Y245" i="6" s="1"/>
  <c r="L245" i="6"/>
  <c r="C245" i="6"/>
  <c r="AR244" i="6"/>
  <c r="AQ244" i="6"/>
  <c r="Y244" i="6" s="1"/>
  <c r="AP244" i="6"/>
  <c r="AO244" i="6"/>
  <c r="AN244" i="6"/>
  <c r="AM244" i="6"/>
  <c r="AE244" i="6"/>
  <c r="AD244" i="6"/>
  <c r="AC244" i="6"/>
  <c r="AB244" i="6"/>
  <c r="AA244" i="6"/>
  <c r="Z244" i="6"/>
  <c r="X244" i="6"/>
  <c r="W244" i="6"/>
  <c r="V244" i="6"/>
  <c r="K244" i="6"/>
  <c r="C244" i="6"/>
  <c r="AR243" i="6"/>
  <c r="Z243" i="6" s="1"/>
  <c r="AQ243" i="6"/>
  <c r="AP243" i="6"/>
  <c r="AO243" i="6"/>
  <c r="AN243" i="6"/>
  <c r="AE243" i="6"/>
  <c r="AD243" i="6"/>
  <c r="AC243" i="6"/>
  <c r="AB243" i="6"/>
  <c r="AA243" i="6"/>
  <c r="X243" i="6"/>
  <c r="W243" i="6"/>
  <c r="V243" i="6"/>
  <c r="U243" i="6"/>
  <c r="AM243" i="6" s="1"/>
  <c r="T243" i="6"/>
  <c r="Y243" i="6" s="1"/>
  <c r="L243" i="6"/>
  <c r="C243" i="6"/>
  <c r="AR242" i="6"/>
  <c r="Z242" i="6" s="1"/>
  <c r="AQ242" i="6"/>
  <c r="Y242" i="6" s="1"/>
  <c r="AP242" i="6"/>
  <c r="AO242" i="6"/>
  <c r="AN242" i="6"/>
  <c r="AM242" i="6"/>
  <c r="AE242" i="6"/>
  <c r="AD242" i="6"/>
  <c r="AC242" i="6"/>
  <c r="AB242" i="6"/>
  <c r="AA242" i="6"/>
  <c r="X242" i="6"/>
  <c r="W242" i="6"/>
  <c r="V242" i="6"/>
  <c r="K242" i="6"/>
  <c r="C242" i="6"/>
  <c r="AR241" i="6"/>
  <c r="Z241" i="6" s="1"/>
  <c r="AQ241" i="6"/>
  <c r="AP241" i="6"/>
  <c r="AO241" i="6"/>
  <c r="AN241" i="6"/>
  <c r="AE241" i="6"/>
  <c r="AD241" i="6"/>
  <c r="AC241" i="6"/>
  <c r="AB241" i="6"/>
  <c r="AA241" i="6"/>
  <c r="X241" i="6"/>
  <c r="W241" i="6"/>
  <c r="V241" i="6"/>
  <c r="U241" i="6"/>
  <c r="AM241" i="6" s="1"/>
  <c r="T241" i="6"/>
  <c r="Y241" i="6" s="1"/>
  <c r="L241" i="6"/>
  <c r="C241" i="6"/>
  <c r="AR240" i="6"/>
  <c r="AQ240" i="6"/>
  <c r="Y240" i="6" s="1"/>
  <c r="AP240" i="6"/>
  <c r="AO240" i="6"/>
  <c r="AN240" i="6"/>
  <c r="AM240" i="6"/>
  <c r="AE240" i="6"/>
  <c r="AD240" i="6"/>
  <c r="AC240" i="6"/>
  <c r="AB240" i="6"/>
  <c r="AA240" i="6"/>
  <c r="Z240" i="6"/>
  <c r="X240" i="6"/>
  <c r="W240" i="6"/>
  <c r="V240" i="6"/>
  <c r="K240" i="6"/>
  <c r="C240" i="6"/>
  <c r="AR239" i="6"/>
  <c r="Z239" i="6" s="1"/>
  <c r="AQ239" i="6"/>
  <c r="AP239" i="6"/>
  <c r="AO239" i="6"/>
  <c r="AN239" i="6"/>
  <c r="AE239" i="6"/>
  <c r="AD239" i="6"/>
  <c r="AC239" i="6"/>
  <c r="AB239" i="6"/>
  <c r="AA239" i="6"/>
  <c r="X239" i="6"/>
  <c r="W239" i="6"/>
  <c r="V239" i="6"/>
  <c r="U239" i="6"/>
  <c r="AM239" i="6" s="1"/>
  <c r="T239" i="6"/>
  <c r="Y239" i="6" s="1"/>
  <c r="L239" i="6"/>
  <c r="C239" i="6"/>
  <c r="AR238" i="6"/>
  <c r="Z238" i="6" s="1"/>
  <c r="AQ238" i="6"/>
  <c r="Y238" i="6" s="1"/>
  <c r="AP238" i="6"/>
  <c r="AO238" i="6"/>
  <c r="AN238" i="6"/>
  <c r="AM238" i="6"/>
  <c r="AE238" i="6"/>
  <c r="AD238" i="6"/>
  <c r="AC238" i="6"/>
  <c r="AB238" i="6"/>
  <c r="AA238" i="6"/>
  <c r="X238" i="6"/>
  <c r="W238" i="6"/>
  <c r="V238" i="6"/>
  <c r="K238" i="6"/>
  <c r="C238" i="6"/>
  <c r="AR237" i="6"/>
  <c r="Z237" i="6" s="1"/>
  <c r="AQ237" i="6"/>
  <c r="AP237" i="6"/>
  <c r="AO237" i="6"/>
  <c r="AN237" i="6"/>
  <c r="AE237" i="6"/>
  <c r="AD237" i="6"/>
  <c r="AC237" i="6"/>
  <c r="AB237" i="6"/>
  <c r="AA237" i="6"/>
  <c r="X237" i="6"/>
  <c r="W237" i="6"/>
  <c r="V237" i="6"/>
  <c r="U237" i="6"/>
  <c r="AM237" i="6" s="1"/>
  <c r="T237" i="6"/>
  <c r="Y237" i="6" s="1"/>
  <c r="L237" i="6"/>
  <c r="C237" i="6"/>
  <c r="AR236" i="6"/>
  <c r="AQ236" i="6"/>
  <c r="Y236" i="6" s="1"/>
  <c r="AP236" i="6"/>
  <c r="AO236" i="6"/>
  <c r="AN236" i="6"/>
  <c r="AM236" i="6"/>
  <c r="AE236" i="6"/>
  <c r="AD236" i="6"/>
  <c r="AC236" i="6"/>
  <c r="AB236" i="6"/>
  <c r="AA236" i="6"/>
  <c r="Z236" i="6"/>
  <c r="X236" i="6"/>
  <c r="W236" i="6"/>
  <c r="V236" i="6"/>
  <c r="K236" i="6"/>
  <c r="C236" i="6"/>
  <c r="AR235" i="6"/>
  <c r="Z235" i="6" s="1"/>
  <c r="AQ235" i="6"/>
  <c r="AP235" i="6"/>
  <c r="AO235" i="6"/>
  <c r="AN235" i="6"/>
  <c r="AE235" i="6"/>
  <c r="AD235" i="6"/>
  <c r="AC235" i="6"/>
  <c r="AB235" i="6"/>
  <c r="AA235" i="6"/>
  <c r="X235" i="6"/>
  <c r="W235" i="6"/>
  <c r="V235" i="6"/>
  <c r="U235" i="6"/>
  <c r="AM235" i="6" s="1"/>
  <c r="T235" i="6"/>
  <c r="Y235" i="6" s="1"/>
  <c r="L235" i="6"/>
  <c r="C235" i="6"/>
  <c r="AR234" i="6"/>
  <c r="Z234" i="6" s="1"/>
  <c r="AQ234" i="6"/>
  <c r="Y234" i="6" s="1"/>
  <c r="AP234" i="6"/>
  <c r="AO234" i="6"/>
  <c r="AN234" i="6"/>
  <c r="AM234" i="6"/>
  <c r="AE234" i="6"/>
  <c r="AD234" i="6"/>
  <c r="AC234" i="6"/>
  <c r="AB234" i="6"/>
  <c r="AA234" i="6"/>
  <c r="X234" i="6"/>
  <c r="W234" i="6"/>
  <c r="V234" i="6"/>
  <c r="K234" i="6"/>
  <c r="C234" i="6"/>
  <c r="AR233" i="6"/>
  <c r="Z233" i="6" s="1"/>
  <c r="AQ233" i="6"/>
  <c r="AP233" i="6"/>
  <c r="AO233" i="6"/>
  <c r="AN233" i="6"/>
  <c r="AE233" i="6"/>
  <c r="AD233" i="6"/>
  <c r="AC233" i="6"/>
  <c r="AB233" i="6"/>
  <c r="AA233" i="6"/>
  <c r="X233" i="6"/>
  <c r="W233" i="6"/>
  <c r="V233" i="6"/>
  <c r="U233" i="6"/>
  <c r="AM233" i="6" s="1"/>
  <c r="T233" i="6"/>
  <c r="Y233" i="6" s="1"/>
  <c r="L233" i="6"/>
  <c r="C233" i="6"/>
  <c r="AR232" i="6"/>
  <c r="AQ232" i="6"/>
  <c r="Y232" i="6" s="1"/>
  <c r="AP232" i="6"/>
  <c r="AO232" i="6"/>
  <c r="AN232" i="6"/>
  <c r="AM232" i="6"/>
  <c r="AE232" i="6"/>
  <c r="AD232" i="6"/>
  <c r="AC232" i="6"/>
  <c r="AB232" i="6"/>
  <c r="AA232" i="6"/>
  <c r="Z232" i="6"/>
  <c r="X232" i="6"/>
  <c r="W232" i="6"/>
  <c r="V232" i="6"/>
  <c r="K232" i="6"/>
  <c r="C232" i="6"/>
  <c r="AR231" i="6"/>
  <c r="Z231" i="6" s="1"/>
  <c r="AQ231" i="6"/>
  <c r="AP231" i="6"/>
  <c r="AO231" i="6"/>
  <c r="AN231" i="6"/>
  <c r="AE231" i="6"/>
  <c r="AD231" i="6"/>
  <c r="AC231" i="6"/>
  <c r="AB231" i="6"/>
  <c r="AA231" i="6"/>
  <c r="X231" i="6"/>
  <c r="W231" i="6"/>
  <c r="V231" i="6"/>
  <c r="U231" i="6"/>
  <c r="AM231" i="6" s="1"/>
  <c r="T231" i="6"/>
  <c r="Y231" i="6" s="1"/>
  <c r="L231" i="6"/>
  <c r="C231" i="6"/>
  <c r="AR230" i="6"/>
  <c r="Z230" i="6" s="1"/>
  <c r="AQ230" i="6"/>
  <c r="Y230" i="6" s="1"/>
  <c r="AP230" i="6"/>
  <c r="AO230" i="6"/>
  <c r="AN230" i="6"/>
  <c r="AM230" i="6"/>
  <c r="AE230" i="6"/>
  <c r="AD230" i="6"/>
  <c r="AC230" i="6"/>
  <c r="AB230" i="6"/>
  <c r="AA230" i="6"/>
  <c r="X230" i="6"/>
  <c r="W230" i="6"/>
  <c r="V230" i="6"/>
  <c r="K230" i="6"/>
  <c r="C230" i="6"/>
  <c r="AR229" i="6"/>
  <c r="Z229" i="6" s="1"/>
  <c r="AQ229" i="6"/>
  <c r="AP229" i="6"/>
  <c r="AO229" i="6"/>
  <c r="AN229" i="6"/>
  <c r="AE229" i="6"/>
  <c r="AD229" i="6"/>
  <c r="AC229" i="6"/>
  <c r="AB229" i="6"/>
  <c r="AA229" i="6"/>
  <c r="X229" i="6"/>
  <c r="W229" i="6"/>
  <c r="V229" i="6"/>
  <c r="U229" i="6"/>
  <c r="AM229" i="6" s="1"/>
  <c r="T229" i="6"/>
  <c r="Y229" i="6" s="1"/>
  <c r="L229" i="6"/>
  <c r="C229" i="6"/>
  <c r="AR228" i="6"/>
  <c r="AQ228" i="6"/>
  <c r="Y228" i="6" s="1"/>
  <c r="AP228" i="6"/>
  <c r="AO228" i="6"/>
  <c r="AN228" i="6"/>
  <c r="AM228" i="6"/>
  <c r="AE228" i="6"/>
  <c r="AD228" i="6"/>
  <c r="AC228" i="6"/>
  <c r="AB228" i="6"/>
  <c r="AA228" i="6"/>
  <c r="Z228" i="6"/>
  <c r="X228" i="6"/>
  <c r="W228" i="6"/>
  <c r="V228" i="6"/>
  <c r="K228" i="6"/>
  <c r="C228" i="6"/>
  <c r="AR227" i="6"/>
  <c r="Z227" i="6" s="1"/>
  <c r="AQ227" i="6"/>
  <c r="AP227" i="6"/>
  <c r="AO227" i="6"/>
  <c r="AN227" i="6"/>
  <c r="AE227" i="6"/>
  <c r="AD227" i="6"/>
  <c r="AC227" i="6"/>
  <c r="AB227" i="6"/>
  <c r="AA227" i="6"/>
  <c r="X227" i="6"/>
  <c r="W227" i="6"/>
  <c r="V227" i="6"/>
  <c r="U227" i="6"/>
  <c r="AM227" i="6" s="1"/>
  <c r="T227" i="6"/>
  <c r="Y227" i="6" s="1"/>
  <c r="L227" i="6"/>
  <c r="C227" i="6"/>
  <c r="AR226" i="6"/>
  <c r="Z226" i="6" s="1"/>
  <c r="AQ226" i="6"/>
  <c r="Y226" i="6" s="1"/>
  <c r="AP226" i="6"/>
  <c r="AO226" i="6"/>
  <c r="AN226" i="6"/>
  <c r="AM226" i="6"/>
  <c r="AE226" i="6"/>
  <c r="AD226" i="6"/>
  <c r="AC226" i="6"/>
  <c r="AB226" i="6"/>
  <c r="AA226" i="6"/>
  <c r="X226" i="6"/>
  <c r="W226" i="6"/>
  <c r="V226" i="6"/>
  <c r="K226" i="6"/>
  <c r="C226" i="6"/>
  <c r="AR225" i="6"/>
  <c r="Z225" i="6" s="1"/>
  <c r="AQ225" i="6"/>
  <c r="AP225" i="6"/>
  <c r="AO225" i="6"/>
  <c r="AN225" i="6"/>
  <c r="AE225" i="6"/>
  <c r="AD225" i="6"/>
  <c r="AC225" i="6"/>
  <c r="AB225" i="6"/>
  <c r="AA225" i="6"/>
  <c r="X225" i="6"/>
  <c r="W225" i="6"/>
  <c r="V225" i="6"/>
  <c r="U225" i="6"/>
  <c r="AM225" i="6" s="1"/>
  <c r="T225" i="6"/>
  <c r="Y225" i="6" s="1"/>
  <c r="L225" i="6"/>
  <c r="C225" i="6"/>
  <c r="AR224" i="6"/>
  <c r="AQ224" i="6"/>
  <c r="Y224" i="6" s="1"/>
  <c r="AP224" i="6"/>
  <c r="AO224" i="6"/>
  <c r="AN224" i="6"/>
  <c r="AM224" i="6"/>
  <c r="AE224" i="6"/>
  <c r="AD224" i="6"/>
  <c r="AC224" i="6"/>
  <c r="AB224" i="6"/>
  <c r="AA224" i="6"/>
  <c r="Z224" i="6"/>
  <c r="X224" i="6"/>
  <c r="W224" i="6"/>
  <c r="V224" i="6"/>
  <c r="K224" i="6"/>
  <c r="C224" i="6"/>
  <c r="AR223" i="6"/>
  <c r="Z223" i="6" s="1"/>
  <c r="AQ223" i="6"/>
  <c r="AP223" i="6"/>
  <c r="AO223" i="6"/>
  <c r="AN223" i="6"/>
  <c r="AE223" i="6"/>
  <c r="AD223" i="6"/>
  <c r="AC223" i="6"/>
  <c r="AB223" i="6"/>
  <c r="AA223" i="6"/>
  <c r="X223" i="6"/>
  <c r="W223" i="6"/>
  <c r="V223" i="6"/>
  <c r="U223" i="6"/>
  <c r="AM223" i="6" s="1"/>
  <c r="T223" i="6"/>
  <c r="Y223" i="6" s="1"/>
  <c r="L223" i="6"/>
  <c r="C223" i="6"/>
  <c r="AR222" i="6"/>
  <c r="Z222" i="6" s="1"/>
  <c r="AQ222" i="6"/>
  <c r="Y222" i="6" s="1"/>
  <c r="AP222" i="6"/>
  <c r="AO222" i="6"/>
  <c r="AN222" i="6"/>
  <c r="AM222" i="6"/>
  <c r="AE222" i="6"/>
  <c r="AD222" i="6"/>
  <c r="AC222" i="6"/>
  <c r="AB222" i="6"/>
  <c r="AA222" i="6"/>
  <c r="X222" i="6"/>
  <c r="W222" i="6"/>
  <c r="V222" i="6"/>
  <c r="K222" i="6"/>
  <c r="C222" i="6"/>
  <c r="AR221" i="6"/>
  <c r="Z221" i="6" s="1"/>
  <c r="AQ221" i="6"/>
  <c r="AP221" i="6"/>
  <c r="AO221" i="6"/>
  <c r="AN221" i="6"/>
  <c r="AE221" i="6"/>
  <c r="AD221" i="6"/>
  <c r="AC221" i="6"/>
  <c r="AB221" i="6"/>
  <c r="AA221" i="6"/>
  <c r="X221" i="6"/>
  <c r="W221" i="6"/>
  <c r="V221" i="6"/>
  <c r="U221" i="6"/>
  <c r="AM221" i="6" s="1"/>
  <c r="T221" i="6"/>
  <c r="Y221" i="6" s="1"/>
  <c r="L221" i="6"/>
  <c r="C221" i="6"/>
  <c r="AR220" i="6"/>
  <c r="AQ220" i="6"/>
  <c r="Y220" i="6" s="1"/>
  <c r="AP220" i="6"/>
  <c r="AO220" i="6"/>
  <c r="AN220" i="6"/>
  <c r="AM220" i="6"/>
  <c r="AE220" i="6"/>
  <c r="AD220" i="6"/>
  <c r="AC220" i="6"/>
  <c r="AB220" i="6"/>
  <c r="AA220" i="6"/>
  <c r="Z220" i="6"/>
  <c r="X220" i="6"/>
  <c r="W220" i="6"/>
  <c r="V220" i="6"/>
  <c r="K220" i="6"/>
  <c r="C220" i="6"/>
  <c r="AR219" i="6"/>
  <c r="Z219" i="6" s="1"/>
  <c r="AQ219" i="6"/>
  <c r="AP219" i="6"/>
  <c r="AO219" i="6"/>
  <c r="AN219" i="6"/>
  <c r="AE219" i="6"/>
  <c r="AD219" i="6"/>
  <c r="AC219" i="6"/>
  <c r="AB219" i="6"/>
  <c r="AA219" i="6"/>
  <c r="X219" i="6"/>
  <c r="W219" i="6"/>
  <c r="V219" i="6"/>
  <c r="U219" i="6"/>
  <c r="AM219" i="6" s="1"/>
  <c r="T219" i="6"/>
  <c r="Y219" i="6" s="1"/>
  <c r="L219" i="6"/>
  <c r="C219" i="6"/>
  <c r="AR218" i="6"/>
  <c r="Z218" i="6" s="1"/>
  <c r="AQ218" i="6"/>
  <c r="Y218" i="6" s="1"/>
  <c r="AP218" i="6"/>
  <c r="AO218" i="6"/>
  <c r="AN218" i="6"/>
  <c r="AM218" i="6"/>
  <c r="AE218" i="6"/>
  <c r="AD218" i="6"/>
  <c r="AC218" i="6"/>
  <c r="AB218" i="6"/>
  <c r="AA218" i="6"/>
  <c r="X218" i="6"/>
  <c r="W218" i="6"/>
  <c r="V218" i="6"/>
  <c r="K218" i="6"/>
  <c r="C218" i="6"/>
  <c r="AR217" i="6"/>
  <c r="Z217" i="6" s="1"/>
  <c r="AQ217" i="6"/>
  <c r="AP217" i="6"/>
  <c r="AO217" i="6"/>
  <c r="AN217" i="6"/>
  <c r="AE217" i="6"/>
  <c r="AD217" i="6"/>
  <c r="AC217" i="6"/>
  <c r="AB217" i="6"/>
  <c r="AA217" i="6"/>
  <c r="X217" i="6"/>
  <c r="W217" i="6"/>
  <c r="V217" i="6"/>
  <c r="U217" i="6"/>
  <c r="AM217" i="6" s="1"/>
  <c r="T217" i="6"/>
  <c r="Y217" i="6" s="1"/>
  <c r="L217" i="6"/>
  <c r="C217" i="6"/>
  <c r="AR216" i="6"/>
  <c r="AQ216" i="6"/>
  <c r="Y216" i="6" s="1"/>
  <c r="AP216" i="6"/>
  <c r="AO216" i="6"/>
  <c r="AN216" i="6"/>
  <c r="AM216" i="6"/>
  <c r="AE216" i="6"/>
  <c r="AD216" i="6"/>
  <c r="AC216" i="6"/>
  <c r="AB216" i="6"/>
  <c r="AA216" i="6"/>
  <c r="Z216" i="6"/>
  <c r="X216" i="6"/>
  <c r="W216" i="6"/>
  <c r="V216" i="6"/>
  <c r="K216" i="6"/>
  <c r="C216" i="6"/>
  <c r="AR215" i="6"/>
  <c r="Z215" i="6" s="1"/>
  <c r="AQ215" i="6"/>
  <c r="AP215" i="6"/>
  <c r="AO215" i="6"/>
  <c r="AN215" i="6"/>
  <c r="AE215" i="6"/>
  <c r="AD215" i="6"/>
  <c r="AC215" i="6"/>
  <c r="AB215" i="6"/>
  <c r="AA215" i="6"/>
  <c r="X215" i="6"/>
  <c r="W215" i="6"/>
  <c r="V215" i="6"/>
  <c r="U215" i="6"/>
  <c r="AM215" i="6" s="1"/>
  <c r="T215" i="6"/>
  <c r="Y215" i="6" s="1"/>
  <c r="L215" i="6"/>
  <c r="C215" i="6"/>
  <c r="AR214" i="6"/>
  <c r="Z214" i="6" s="1"/>
  <c r="AQ214" i="6"/>
  <c r="Y214" i="6" s="1"/>
  <c r="AP214" i="6"/>
  <c r="AO214" i="6"/>
  <c r="AN214" i="6"/>
  <c r="AM214" i="6"/>
  <c r="AE214" i="6"/>
  <c r="AD214" i="6"/>
  <c r="AC214" i="6"/>
  <c r="AB214" i="6"/>
  <c r="AA214" i="6"/>
  <c r="X214" i="6"/>
  <c r="W214" i="6"/>
  <c r="V214" i="6"/>
  <c r="K214" i="6"/>
  <c r="C214" i="6"/>
  <c r="AR213" i="6"/>
  <c r="Z213" i="6" s="1"/>
  <c r="AQ213" i="6"/>
  <c r="AP213" i="6"/>
  <c r="AO213" i="6"/>
  <c r="AN213" i="6"/>
  <c r="AE213" i="6"/>
  <c r="AD213" i="6"/>
  <c r="AC213" i="6"/>
  <c r="AB213" i="6"/>
  <c r="AA213" i="6"/>
  <c r="X213" i="6"/>
  <c r="W213" i="6"/>
  <c r="V213" i="6"/>
  <c r="U213" i="6"/>
  <c r="AM213" i="6" s="1"/>
  <c r="T213" i="6"/>
  <c r="Y213" i="6" s="1"/>
  <c r="L213" i="6"/>
  <c r="C213" i="6"/>
  <c r="AR212" i="6"/>
  <c r="AQ212" i="6"/>
  <c r="Y212" i="6" s="1"/>
  <c r="AP212" i="6"/>
  <c r="AO212" i="6"/>
  <c r="AN212" i="6"/>
  <c r="AM212" i="6"/>
  <c r="AE212" i="6"/>
  <c r="AD212" i="6"/>
  <c r="AC212" i="6"/>
  <c r="AB212" i="6"/>
  <c r="AA212" i="6"/>
  <c r="Z212" i="6"/>
  <c r="X212" i="6"/>
  <c r="W212" i="6"/>
  <c r="V212" i="6"/>
  <c r="K212" i="6"/>
  <c r="C212" i="6"/>
  <c r="AR211" i="6"/>
  <c r="Z211" i="6" s="1"/>
  <c r="AQ211" i="6"/>
  <c r="AP211" i="6"/>
  <c r="AO211" i="6"/>
  <c r="AN211" i="6"/>
  <c r="AE211" i="6"/>
  <c r="AD211" i="6"/>
  <c r="AC211" i="6"/>
  <c r="AB211" i="6"/>
  <c r="AA211" i="6"/>
  <c r="X211" i="6"/>
  <c r="W211" i="6"/>
  <c r="V211" i="6"/>
  <c r="U211" i="6"/>
  <c r="AM211" i="6" s="1"/>
  <c r="T211" i="6"/>
  <c r="Y211" i="6" s="1"/>
  <c r="L211" i="6"/>
  <c r="C211" i="6"/>
  <c r="AR210" i="6"/>
  <c r="Z210" i="6" s="1"/>
  <c r="AQ210" i="6"/>
  <c r="Y210" i="6" s="1"/>
  <c r="AP210" i="6"/>
  <c r="AO210" i="6"/>
  <c r="AN210" i="6"/>
  <c r="AM210" i="6"/>
  <c r="AE210" i="6"/>
  <c r="AD210" i="6"/>
  <c r="AC210" i="6"/>
  <c r="AB210" i="6"/>
  <c r="AA210" i="6"/>
  <c r="X210" i="6"/>
  <c r="W210" i="6"/>
  <c r="V210" i="6"/>
  <c r="K210" i="6"/>
  <c r="C210" i="6"/>
  <c r="AR209" i="6"/>
  <c r="Z209" i="6" s="1"/>
  <c r="AQ209" i="6"/>
  <c r="AP209" i="6"/>
  <c r="AO209" i="6"/>
  <c r="AN209" i="6"/>
  <c r="AE209" i="6"/>
  <c r="AD209" i="6"/>
  <c r="AC209" i="6"/>
  <c r="AB209" i="6"/>
  <c r="AA209" i="6"/>
  <c r="X209" i="6"/>
  <c r="W209" i="6"/>
  <c r="V209" i="6"/>
  <c r="U209" i="6"/>
  <c r="AM209" i="6" s="1"/>
  <c r="T209" i="6"/>
  <c r="Y209" i="6" s="1"/>
  <c r="L209" i="6"/>
  <c r="C209" i="6"/>
  <c r="AR208" i="6"/>
  <c r="AQ208" i="6"/>
  <c r="Y208" i="6" s="1"/>
  <c r="AP208" i="6"/>
  <c r="AO208" i="6"/>
  <c r="AN208" i="6"/>
  <c r="AM208" i="6"/>
  <c r="AE208" i="6"/>
  <c r="AD208" i="6"/>
  <c r="AC208" i="6"/>
  <c r="AB208" i="6"/>
  <c r="AA208" i="6"/>
  <c r="Z208" i="6"/>
  <c r="X208" i="6"/>
  <c r="W208" i="6"/>
  <c r="V208" i="6"/>
  <c r="K208" i="6"/>
  <c r="C208" i="6"/>
  <c r="AR207" i="6"/>
  <c r="Z207" i="6" s="1"/>
  <c r="AQ207" i="6"/>
  <c r="AP207" i="6"/>
  <c r="AO207" i="6"/>
  <c r="AN207" i="6"/>
  <c r="AE207" i="6"/>
  <c r="AD207" i="6"/>
  <c r="AC207" i="6"/>
  <c r="AB207" i="6"/>
  <c r="AA207" i="6"/>
  <c r="X207" i="6"/>
  <c r="W207" i="6"/>
  <c r="V207" i="6"/>
  <c r="U207" i="6"/>
  <c r="AM207" i="6" s="1"/>
  <c r="T207" i="6"/>
  <c r="Y207" i="6" s="1"/>
  <c r="L207" i="6"/>
  <c r="C207" i="6"/>
  <c r="AR206" i="6"/>
  <c r="Z206" i="6" s="1"/>
  <c r="AQ206" i="6"/>
  <c r="Y206" i="6" s="1"/>
  <c r="AP206" i="6"/>
  <c r="AO206" i="6"/>
  <c r="AN206" i="6"/>
  <c r="AM206" i="6"/>
  <c r="AE206" i="6"/>
  <c r="AD206" i="6"/>
  <c r="AC206" i="6"/>
  <c r="AB206" i="6"/>
  <c r="AA206" i="6"/>
  <c r="X206" i="6"/>
  <c r="W206" i="6"/>
  <c r="V206" i="6"/>
  <c r="K206" i="6"/>
  <c r="C206" i="6"/>
  <c r="AR205" i="6"/>
  <c r="Z205" i="6" s="1"/>
  <c r="AQ205" i="6"/>
  <c r="AP205" i="6"/>
  <c r="AO205" i="6"/>
  <c r="AN205" i="6"/>
  <c r="AE205" i="6"/>
  <c r="AD205" i="6"/>
  <c r="AC205" i="6"/>
  <c r="AB205" i="6"/>
  <c r="AA205" i="6"/>
  <c r="X205" i="6"/>
  <c r="W205" i="6"/>
  <c r="V205" i="6"/>
  <c r="U205" i="6"/>
  <c r="AM205" i="6" s="1"/>
  <c r="T205" i="6"/>
  <c r="Y205" i="6" s="1"/>
  <c r="L205" i="6"/>
  <c r="C205" i="6"/>
  <c r="AR204" i="6"/>
  <c r="AQ204" i="6"/>
  <c r="Y204" i="6" s="1"/>
  <c r="AP204" i="6"/>
  <c r="AO204" i="6"/>
  <c r="AN204" i="6"/>
  <c r="AM204" i="6"/>
  <c r="AE204" i="6"/>
  <c r="AD204" i="6"/>
  <c r="AC204" i="6"/>
  <c r="AB204" i="6"/>
  <c r="AA204" i="6"/>
  <c r="Z204" i="6"/>
  <c r="X204" i="6"/>
  <c r="W204" i="6"/>
  <c r="V204" i="6"/>
  <c r="K204" i="6"/>
  <c r="C204" i="6"/>
  <c r="AR203" i="6"/>
  <c r="Z203" i="6" s="1"/>
  <c r="AQ203" i="6"/>
  <c r="AP203" i="6"/>
  <c r="AO203" i="6"/>
  <c r="AN203" i="6"/>
  <c r="AE203" i="6"/>
  <c r="AD203" i="6"/>
  <c r="AC203" i="6"/>
  <c r="AB203" i="6"/>
  <c r="AA203" i="6"/>
  <c r="X203" i="6"/>
  <c r="W203" i="6"/>
  <c r="V203" i="6"/>
  <c r="U203" i="6"/>
  <c r="AM203" i="6" s="1"/>
  <c r="T203" i="6"/>
  <c r="Y203" i="6" s="1"/>
  <c r="L203" i="6"/>
  <c r="C203" i="6"/>
  <c r="AR202" i="6"/>
  <c r="Z202" i="6" s="1"/>
  <c r="AQ202" i="6"/>
  <c r="Y202" i="6" s="1"/>
  <c r="AP202" i="6"/>
  <c r="AO202" i="6"/>
  <c r="AN202" i="6"/>
  <c r="AM202" i="6"/>
  <c r="AE202" i="6"/>
  <c r="AD202" i="6"/>
  <c r="AC202" i="6"/>
  <c r="AB202" i="6"/>
  <c r="AA202" i="6"/>
  <c r="X202" i="6"/>
  <c r="W202" i="6"/>
  <c r="V202" i="6"/>
  <c r="K202" i="6"/>
  <c r="C202" i="6"/>
  <c r="AR201" i="6"/>
  <c r="Z201" i="6" s="1"/>
  <c r="AQ201" i="6"/>
  <c r="AP201" i="6"/>
  <c r="AO201" i="6"/>
  <c r="AN201" i="6"/>
  <c r="AE201" i="6"/>
  <c r="AD201" i="6"/>
  <c r="AC201" i="6"/>
  <c r="AB201" i="6"/>
  <c r="AA201" i="6"/>
  <c r="X201" i="6"/>
  <c r="W201" i="6"/>
  <c r="V201" i="6"/>
  <c r="U201" i="6"/>
  <c r="AM201" i="6" s="1"/>
  <c r="T201" i="6"/>
  <c r="Y201" i="6" s="1"/>
  <c r="L201" i="6"/>
  <c r="C201" i="6"/>
  <c r="AR200" i="6"/>
  <c r="AQ200" i="6"/>
  <c r="Y200" i="6" s="1"/>
  <c r="AP200" i="6"/>
  <c r="AO200" i="6"/>
  <c r="AN200" i="6"/>
  <c r="AM200" i="6"/>
  <c r="AE200" i="6"/>
  <c r="AD200" i="6"/>
  <c r="AC200" i="6"/>
  <c r="AB200" i="6"/>
  <c r="AA200" i="6"/>
  <c r="Z200" i="6"/>
  <c r="X200" i="6"/>
  <c r="W200" i="6"/>
  <c r="V200" i="6"/>
  <c r="K200" i="6"/>
  <c r="C200" i="6"/>
  <c r="AR199" i="6"/>
  <c r="Z199" i="6" s="1"/>
  <c r="AQ199" i="6"/>
  <c r="AP199" i="6"/>
  <c r="AO199" i="6"/>
  <c r="AN199" i="6"/>
  <c r="AE199" i="6"/>
  <c r="AD199" i="6"/>
  <c r="AC199" i="6"/>
  <c r="AB199" i="6"/>
  <c r="AA199" i="6"/>
  <c r="X199" i="6"/>
  <c r="W199" i="6"/>
  <c r="V199" i="6"/>
  <c r="U199" i="6"/>
  <c r="AM199" i="6" s="1"/>
  <c r="T199" i="6"/>
  <c r="Y199" i="6" s="1"/>
  <c r="L199" i="6"/>
  <c r="C199" i="6"/>
  <c r="AR198" i="6"/>
  <c r="Z198" i="6" s="1"/>
  <c r="AQ198" i="6"/>
  <c r="Y198" i="6" s="1"/>
  <c r="AP198" i="6"/>
  <c r="AO198" i="6"/>
  <c r="AN198" i="6"/>
  <c r="AM198" i="6"/>
  <c r="AE198" i="6"/>
  <c r="AD198" i="6"/>
  <c r="AC198" i="6"/>
  <c r="AB198" i="6"/>
  <c r="AA198" i="6"/>
  <c r="X198" i="6"/>
  <c r="W198" i="6"/>
  <c r="V198" i="6"/>
  <c r="K198" i="6"/>
  <c r="C198" i="6"/>
  <c r="AR197" i="6"/>
  <c r="Z197" i="6" s="1"/>
  <c r="AQ197" i="6"/>
  <c r="AP197" i="6"/>
  <c r="AO197" i="6"/>
  <c r="AN197" i="6"/>
  <c r="AE197" i="6"/>
  <c r="AD197" i="6"/>
  <c r="AC197" i="6"/>
  <c r="AB197" i="6"/>
  <c r="AA197" i="6"/>
  <c r="X197" i="6"/>
  <c r="W197" i="6"/>
  <c r="V197" i="6"/>
  <c r="U197" i="6"/>
  <c r="AM197" i="6" s="1"/>
  <c r="T197" i="6"/>
  <c r="Y197" i="6" s="1"/>
  <c r="L197" i="6"/>
  <c r="C197" i="6"/>
  <c r="AR196" i="6"/>
  <c r="AQ196" i="6"/>
  <c r="Y196" i="6" s="1"/>
  <c r="AP196" i="6"/>
  <c r="AO196" i="6"/>
  <c r="AN196" i="6"/>
  <c r="AM196" i="6"/>
  <c r="AE196" i="6"/>
  <c r="AD196" i="6"/>
  <c r="AC196" i="6"/>
  <c r="AB196" i="6"/>
  <c r="AA196" i="6"/>
  <c r="Z196" i="6"/>
  <c r="X196" i="6"/>
  <c r="W196" i="6"/>
  <c r="V196" i="6"/>
  <c r="K196" i="6"/>
  <c r="C196" i="6"/>
  <c r="AR195" i="6"/>
  <c r="Z195" i="6" s="1"/>
  <c r="AQ195" i="6"/>
  <c r="AP195" i="6"/>
  <c r="AO195" i="6"/>
  <c r="AN195" i="6"/>
  <c r="AE195" i="6"/>
  <c r="AD195" i="6"/>
  <c r="AC195" i="6"/>
  <c r="AB195" i="6"/>
  <c r="AA195" i="6"/>
  <c r="X195" i="6"/>
  <c r="W195" i="6"/>
  <c r="V195" i="6"/>
  <c r="U195" i="6"/>
  <c r="AM195" i="6" s="1"/>
  <c r="T195" i="6"/>
  <c r="Y195" i="6" s="1"/>
  <c r="L195" i="6"/>
  <c r="C195" i="6"/>
  <c r="AR194" i="6"/>
  <c r="Z194" i="6" s="1"/>
  <c r="AQ194" i="6"/>
  <c r="Y194" i="6" s="1"/>
  <c r="AP194" i="6"/>
  <c r="AO194" i="6"/>
  <c r="AN194" i="6"/>
  <c r="AM194" i="6"/>
  <c r="AE194" i="6"/>
  <c r="AD194" i="6"/>
  <c r="AC194" i="6"/>
  <c r="AB194" i="6"/>
  <c r="AA194" i="6"/>
  <c r="X194" i="6"/>
  <c r="W194" i="6"/>
  <c r="V194" i="6"/>
  <c r="K194" i="6"/>
  <c r="C194" i="6"/>
  <c r="AR193" i="6"/>
  <c r="Z193" i="6" s="1"/>
  <c r="AQ193" i="6"/>
  <c r="AP193" i="6"/>
  <c r="AO193" i="6"/>
  <c r="AN193" i="6"/>
  <c r="AE193" i="6"/>
  <c r="AD193" i="6"/>
  <c r="AC193" i="6"/>
  <c r="AB193" i="6"/>
  <c r="AA193" i="6"/>
  <c r="X193" i="6"/>
  <c r="W193" i="6"/>
  <c r="V193" i="6"/>
  <c r="U193" i="6"/>
  <c r="AM193" i="6" s="1"/>
  <c r="T193" i="6"/>
  <c r="Y193" i="6" s="1"/>
  <c r="L193" i="6"/>
  <c r="C193" i="6"/>
  <c r="AR192" i="6"/>
  <c r="AQ192" i="6"/>
  <c r="Y192" i="6" s="1"/>
  <c r="AP192" i="6"/>
  <c r="AO192" i="6"/>
  <c r="AN192" i="6"/>
  <c r="AM192" i="6"/>
  <c r="AE192" i="6"/>
  <c r="AD192" i="6"/>
  <c r="AC192" i="6"/>
  <c r="AB192" i="6"/>
  <c r="AA192" i="6"/>
  <c r="Z192" i="6"/>
  <c r="X192" i="6"/>
  <c r="W192" i="6"/>
  <c r="V192" i="6"/>
  <c r="K192" i="6"/>
  <c r="C192" i="6"/>
  <c r="AR191" i="6"/>
  <c r="Z191" i="6" s="1"/>
  <c r="AQ191" i="6"/>
  <c r="AP191" i="6"/>
  <c r="AO191" i="6"/>
  <c r="AN191" i="6"/>
  <c r="AE191" i="6"/>
  <c r="AD191" i="6"/>
  <c r="AC191" i="6"/>
  <c r="AB191" i="6"/>
  <c r="AA191" i="6"/>
  <c r="X191" i="6"/>
  <c r="W191" i="6"/>
  <c r="V191" i="6"/>
  <c r="U191" i="6"/>
  <c r="AM191" i="6" s="1"/>
  <c r="T191" i="6"/>
  <c r="Y191" i="6" s="1"/>
  <c r="L191" i="6"/>
  <c r="C191" i="6"/>
  <c r="AR190" i="6"/>
  <c r="Z190" i="6" s="1"/>
  <c r="AQ190" i="6"/>
  <c r="Y190" i="6" s="1"/>
  <c r="AP190" i="6"/>
  <c r="AO190" i="6"/>
  <c r="AN190" i="6"/>
  <c r="AM190" i="6"/>
  <c r="AE190" i="6"/>
  <c r="AD190" i="6"/>
  <c r="AC190" i="6"/>
  <c r="AB190" i="6"/>
  <c r="AA190" i="6"/>
  <c r="X190" i="6"/>
  <c r="W190" i="6"/>
  <c r="V190" i="6"/>
  <c r="K190" i="6"/>
  <c r="C190" i="6"/>
  <c r="AR189" i="6"/>
  <c r="Z189" i="6" s="1"/>
  <c r="AQ189" i="6"/>
  <c r="AP189" i="6"/>
  <c r="AO189" i="6"/>
  <c r="AN189" i="6"/>
  <c r="AE189" i="6"/>
  <c r="AD189" i="6"/>
  <c r="AC189" i="6"/>
  <c r="AB189" i="6"/>
  <c r="AA189" i="6"/>
  <c r="X189" i="6"/>
  <c r="W189" i="6"/>
  <c r="V189" i="6"/>
  <c r="U189" i="6"/>
  <c r="AM189" i="6" s="1"/>
  <c r="T189" i="6"/>
  <c r="Y189" i="6" s="1"/>
  <c r="L189" i="6"/>
  <c r="C189" i="6"/>
  <c r="AR188" i="6"/>
  <c r="AQ188" i="6"/>
  <c r="Y188" i="6" s="1"/>
  <c r="AP188" i="6"/>
  <c r="AO188" i="6"/>
  <c r="AN188" i="6"/>
  <c r="AM188" i="6"/>
  <c r="AE188" i="6"/>
  <c r="AD188" i="6"/>
  <c r="AC188" i="6"/>
  <c r="AB188" i="6"/>
  <c r="AA188" i="6"/>
  <c r="Z188" i="6"/>
  <c r="X188" i="6"/>
  <c r="W188" i="6"/>
  <c r="V188" i="6"/>
  <c r="K188" i="6"/>
  <c r="C188" i="6"/>
  <c r="AR187" i="6"/>
  <c r="Z187" i="6" s="1"/>
  <c r="AQ187" i="6"/>
  <c r="AP187" i="6"/>
  <c r="AO187" i="6"/>
  <c r="AN187" i="6"/>
  <c r="AE187" i="6"/>
  <c r="AD187" i="6"/>
  <c r="AC187" i="6"/>
  <c r="AB187" i="6"/>
  <c r="AA187" i="6"/>
  <c r="X187" i="6"/>
  <c r="W187" i="6"/>
  <c r="V187" i="6"/>
  <c r="U187" i="6"/>
  <c r="AM187" i="6" s="1"/>
  <c r="T187" i="6"/>
  <c r="Y187" i="6" s="1"/>
  <c r="L187" i="6"/>
  <c r="C187" i="6"/>
  <c r="AR186" i="6"/>
  <c r="Z186" i="6" s="1"/>
  <c r="AQ186" i="6"/>
  <c r="Y186" i="6" s="1"/>
  <c r="AP186" i="6"/>
  <c r="AO186" i="6"/>
  <c r="AN186" i="6"/>
  <c r="AM186" i="6"/>
  <c r="AE186" i="6"/>
  <c r="AD186" i="6"/>
  <c r="AC186" i="6"/>
  <c r="AB186" i="6"/>
  <c r="AA186" i="6"/>
  <c r="X186" i="6"/>
  <c r="W186" i="6"/>
  <c r="V186" i="6"/>
  <c r="K186" i="6"/>
  <c r="C186" i="6"/>
  <c r="AR185" i="6"/>
  <c r="Z185" i="6" s="1"/>
  <c r="AQ185" i="6"/>
  <c r="AP185" i="6"/>
  <c r="AO185" i="6"/>
  <c r="AN185" i="6"/>
  <c r="AE185" i="6"/>
  <c r="AD185" i="6"/>
  <c r="AC185" i="6"/>
  <c r="AB185" i="6"/>
  <c r="AA185" i="6"/>
  <c r="X185" i="6"/>
  <c r="W185" i="6"/>
  <c r="V185" i="6"/>
  <c r="U185" i="6"/>
  <c r="AM185" i="6" s="1"/>
  <c r="T185" i="6"/>
  <c r="Y185" i="6" s="1"/>
  <c r="L185" i="6"/>
  <c r="C185" i="6"/>
  <c r="AR184" i="6"/>
  <c r="AQ184" i="6"/>
  <c r="Y184" i="6" s="1"/>
  <c r="AP184" i="6"/>
  <c r="AO184" i="6"/>
  <c r="AN184" i="6"/>
  <c r="AM184" i="6"/>
  <c r="AE184" i="6"/>
  <c r="AD184" i="6"/>
  <c r="AC184" i="6"/>
  <c r="AB184" i="6"/>
  <c r="AA184" i="6"/>
  <c r="Z184" i="6"/>
  <c r="X184" i="6"/>
  <c r="W184" i="6"/>
  <c r="V184" i="6"/>
  <c r="K184" i="6"/>
  <c r="C184" i="6"/>
  <c r="AR183" i="6"/>
  <c r="Z183" i="6" s="1"/>
  <c r="AQ183" i="6"/>
  <c r="AP183" i="6"/>
  <c r="AO183" i="6"/>
  <c r="AN183" i="6"/>
  <c r="AE183" i="6"/>
  <c r="AD183" i="6"/>
  <c r="AC183" i="6"/>
  <c r="AB183" i="6"/>
  <c r="AA183" i="6"/>
  <c r="X183" i="6"/>
  <c r="W183" i="6"/>
  <c r="V183" i="6"/>
  <c r="U183" i="6"/>
  <c r="AM183" i="6" s="1"/>
  <c r="T183" i="6"/>
  <c r="Y183" i="6" s="1"/>
  <c r="L183" i="6"/>
  <c r="C183" i="6"/>
  <c r="AR182" i="6"/>
  <c r="Z182" i="6" s="1"/>
  <c r="AQ182" i="6"/>
  <c r="Y182" i="6" s="1"/>
  <c r="AP182" i="6"/>
  <c r="AO182" i="6"/>
  <c r="AN182" i="6"/>
  <c r="AM182" i="6"/>
  <c r="AE182" i="6"/>
  <c r="AD182" i="6"/>
  <c r="AC182" i="6"/>
  <c r="AB182" i="6"/>
  <c r="AA182" i="6"/>
  <c r="X182" i="6"/>
  <c r="W182" i="6"/>
  <c r="V182" i="6"/>
  <c r="K182" i="6"/>
  <c r="C182" i="6"/>
  <c r="AR181" i="6"/>
  <c r="Z181" i="6" s="1"/>
  <c r="AQ181" i="6"/>
  <c r="AP181" i="6"/>
  <c r="AO181" i="6"/>
  <c r="AN181" i="6"/>
  <c r="AE181" i="6"/>
  <c r="AD181" i="6"/>
  <c r="AC181" i="6"/>
  <c r="AB181" i="6"/>
  <c r="AA181" i="6"/>
  <c r="X181" i="6"/>
  <c r="W181" i="6"/>
  <c r="V181" i="6"/>
  <c r="U181" i="6"/>
  <c r="AM181" i="6" s="1"/>
  <c r="T181" i="6"/>
  <c r="Y181" i="6" s="1"/>
  <c r="L181" i="6"/>
  <c r="C181" i="6"/>
  <c r="AR180" i="6"/>
  <c r="AQ180" i="6"/>
  <c r="Y180" i="6" s="1"/>
  <c r="AP180" i="6"/>
  <c r="AO180" i="6"/>
  <c r="AN180" i="6"/>
  <c r="AM180" i="6"/>
  <c r="AE180" i="6"/>
  <c r="AD180" i="6"/>
  <c r="AC180" i="6"/>
  <c r="AB180" i="6"/>
  <c r="AA180" i="6"/>
  <c r="Z180" i="6"/>
  <c r="X180" i="6"/>
  <c r="W180" i="6"/>
  <c r="V180" i="6"/>
  <c r="K180" i="6"/>
  <c r="C180" i="6"/>
  <c r="AR179" i="6"/>
  <c r="Z179" i="6" s="1"/>
  <c r="AQ179" i="6"/>
  <c r="AP179" i="6"/>
  <c r="AO179" i="6"/>
  <c r="AN179" i="6"/>
  <c r="AE179" i="6"/>
  <c r="AD179" i="6"/>
  <c r="AC179" i="6"/>
  <c r="AB179" i="6"/>
  <c r="AA179" i="6"/>
  <c r="X179" i="6"/>
  <c r="W179" i="6"/>
  <c r="V179" i="6"/>
  <c r="U179" i="6"/>
  <c r="AM179" i="6" s="1"/>
  <c r="T179" i="6"/>
  <c r="Y179" i="6" s="1"/>
  <c r="L179" i="6"/>
  <c r="C179" i="6"/>
  <c r="AR178" i="6"/>
  <c r="Z178" i="6" s="1"/>
  <c r="AQ178" i="6"/>
  <c r="Y178" i="6" s="1"/>
  <c r="AP178" i="6"/>
  <c r="AO178" i="6"/>
  <c r="AN178" i="6"/>
  <c r="AM178" i="6"/>
  <c r="AE178" i="6"/>
  <c r="AD178" i="6"/>
  <c r="AC178" i="6"/>
  <c r="AB178" i="6"/>
  <c r="AA178" i="6"/>
  <c r="X178" i="6"/>
  <c r="W178" i="6"/>
  <c r="V178" i="6"/>
  <c r="K178" i="6"/>
  <c r="C178" i="6"/>
  <c r="AR177" i="6"/>
  <c r="Z177" i="6" s="1"/>
  <c r="AQ177" i="6"/>
  <c r="AP177" i="6"/>
  <c r="AO177" i="6"/>
  <c r="AN177" i="6"/>
  <c r="AE177" i="6"/>
  <c r="AD177" i="6"/>
  <c r="AC177" i="6"/>
  <c r="AB177" i="6"/>
  <c r="AA177" i="6"/>
  <c r="X177" i="6"/>
  <c r="W177" i="6"/>
  <c r="V177" i="6"/>
  <c r="U177" i="6"/>
  <c r="AM177" i="6" s="1"/>
  <c r="T177" i="6"/>
  <c r="Y177" i="6" s="1"/>
  <c r="L177" i="6"/>
  <c r="C177" i="6"/>
  <c r="AR176" i="6"/>
  <c r="AQ176" i="6"/>
  <c r="Y176" i="6" s="1"/>
  <c r="AP176" i="6"/>
  <c r="AO176" i="6"/>
  <c r="AN176" i="6"/>
  <c r="AM176" i="6"/>
  <c r="AE176" i="6"/>
  <c r="AD176" i="6"/>
  <c r="AC176" i="6"/>
  <c r="AB176" i="6"/>
  <c r="AA176" i="6"/>
  <c r="Z176" i="6"/>
  <c r="X176" i="6"/>
  <c r="W176" i="6"/>
  <c r="V176" i="6"/>
  <c r="K176" i="6"/>
  <c r="C176" i="6"/>
  <c r="AR175" i="6"/>
  <c r="Z175" i="6" s="1"/>
  <c r="AQ175" i="6"/>
  <c r="AP175" i="6"/>
  <c r="AO175" i="6"/>
  <c r="AN175" i="6"/>
  <c r="AE175" i="6"/>
  <c r="AD175" i="6"/>
  <c r="AC175" i="6"/>
  <c r="AB175" i="6"/>
  <c r="AA175" i="6"/>
  <c r="X175" i="6"/>
  <c r="W175" i="6"/>
  <c r="V175" i="6"/>
  <c r="U175" i="6"/>
  <c r="AM175" i="6" s="1"/>
  <c r="T175" i="6"/>
  <c r="Y175" i="6" s="1"/>
  <c r="L175" i="6"/>
  <c r="C175" i="6"/>
  <c r="AR174" i="6"/>
  <c r="Z174" i="6" s="1"/>
  <c r="AQ174" i="6"/>
  <c r="Y174" i="6" s="1"/>
  <c r="AP174" i="6"/>
  <c r="AO174" i="6"/>
  <c r="AN174" i="6"/>
  <c r="AM174" i="6"/>
  <c r="AE174" i="6"/>
  <c r="AD174" i="6"/>
  <c r="AC174" i="6"/>
  <c r="AB174" i="6"/>
  <c r="AA174" i="6"/>
  <c r="X174" i="6"/>
  <c r="W174" i="6"/>
  <c r="V174" i="6"/>
  <c r="K174" i="6"/>
  <c r="C174" i="6"/>
  <c r="AR173" i="6"/>
  <c r="Z173" i="6" s="1"/>
  <c r="AQ173" i="6"/>
  <c r="AP173" i="6"/>
  <c r="AO173" i="6"/>
  <c r="AN173" i="6"/>
  <c r="AE173" i="6"/>
  <c r="AD173" i="6"/>
  <c r="AC173" i="6"/>
  <c r="AB173" i="6"/>
  <c r="AA173" i="6"/>
  <c r="X173" i="6"/>
  <c r="W173" i="6"/>
  <c r="V173" i="6"/>
  <c r="U173" i="6"/>
  <c r="AM173" i="6" s="1"/>
  <c r="T173" i="6"/>
  <c r="Y173" i="6" s="1"/>
  <c r="L173" i="6"/>
  <c r="C173" i="6"/>
  <c r="AR172" i="6"/>
  <c r="AQ172" i="6"/>
  <c r="Y172" i="6" s="1"/>
  <c r="AP172" i="6"/>
  <c r="AO172" i="6"/>
  <c r="AN172" i="6"/>
  <c r="AM172" i="6"/>
  <c r="AE172" i="6"/>
  <c r="AD172" i="6"/>
  <c r="AC172" i="6"/>
  <c r="AB172" i="6"/>
  <c r="AA172" i="6"/>
  <c r="Z172" i="6"/>
  <c r="X172" i="6"/>
  <c r="W172" i="6"/>
  <c r="V172" i="6"/>
  <c r="K172" i="6"/>
  <c r="C172" i="6"/>
  <c r="AR171" i="6"/>
  <c r="AQ171" i="6"/>
  <c r="AP171" i="6"/>
  <c r="AO171" i="6"/>
  <c r="AN171" i="6"/>
  <c r="AE171" i="6"/>
  <c r="AD171" i="6"/>
  <c r="AC171" i="6"/>
  <c r="AB171" i="6"/>
  <c r="AA171" i="6"/>
  <c r="Z171" i="6"/>
  <c r="X171" i="6"/>
  <c r="W171" i="6"/>
  <c r="V171" i="6"/>
  <c r="U171" i="6"/>
  <c r="AM171" i="6" s="1"/>
  <c r="T171" i="6"/>
  <c r="Y171" i="6" s="1"/>
  <c r="L171" i="6"/>
  <c r="C171" i="6"/>
  <c r="AR170" i="6"/>
  <c r="Z170" i="6" s="1"/>
  <c r="AQ170" i="6"/>
  <c r="AP170" i="6"/>
  <c r="AO170" i="6"/>
  <c r="AN170" i="6"/>
  <c r="AM170" i="6"/>
  <c r="AE170" i="6"/>
  <c r="AD170" i="6"/>
  <c r="AC170" i="6"/>
  <c r="AB170" i="6"/>
  <c r="AA170" i="6"/>
  <c r="Y170" i="6"/>
  <c r="X170" i="6"/>
  <c r="W170" i="6"/>
  <c r="V170" i="6"/>
  <c r="K170" i="6"/>
  <c r="C170" i="6"/>
  <c r="AR169" i="6"/>
  <c r="AQ169" i="6"/>
  <c r="AP169" i="6"/>
  <c r="AO169" i="6"/>
  <c r="AN169" i="6"/>
  <c r="AE169" i="6"/>
  <c r="AD169" i="6"/>
  <c r="AC169" i="6"/>
  <c r="AB169" i="6"/>
  <c r="AA169" i="6"/>
  <c r="Z169" i="6"/>
  <c r="X169" i="6"/>
  <c r="W169" i="6"/>
  <c r="V169" i="6"/>
  <c r="U169" i="6"/>
  <c r="AM169" i="6" s="1"/>
  <c r="T169" i="6"/>
  <c r="Y169" i="6" s="1"/>
  <c r="L169" i="6"/>
  <c r="C169" i="6"/>
  <c r="AR168" i="6"/>
  <c r="Z168" i="6" s="1"/>
  <c r="AQ168" i="6"/>
  <c r="Y168" i="6" s="1"/>
  <c r="AP168" i="6"/>
  <c r="AO168" i="6"/>
  <c r="AN168" i="6"/>
  <c r="AM168" i="6"/>
  <c r="AE168" i="6"/>
  <c r="AD168" i="6"/>
  <c r="AC168" i="6"/>
  <c r="AB168" i="6"/>
  <c r="AA168" i="6"/>
  <c r="X168" i="6"/>
  <c r="W168" i="6"/>
  <c r="V168" i="6"/>
  <c r="K168" i="6"/>
  <c r="C168" i="6"/>
  <c r="AR167" i="6"/>
  <c r="Z167" i="6" s="1"/>
  <c r="AQ167" i="6"/>
  <c r="AP167" i="6"/>
  <c r="AO167" i="6"/>
  <c r="AN167" i="6"/>
  <c r="AE167" i="6"/>
  <c r="AD167" i="6"/>
  <c r="AC167" i="6"/>
  <c r="AB167" i="6"/>
  <c r="AA167" i="6"/>
  <c r="X167" i="6"/>
  <c r="W167" i="6"/>
  <c r="V167" i="6"/>
  <c r="U167" i="6"/>
  <c r="AM167" i="6" s="1"/>
  <c r="T167" i="6"/>
  <c r="Y167" i="6" s="1"/>
  <c r="L167" i="6"/>
  <c r="C167" i="6"/>
  <c r="AR166" i="6"/>
  <c r="Z166" i="6" s="1"/>
  <c r="AQ166" i="6"/>
  <c r="Y166" i="6" s="1"/>
  <c r="AP166" i="6"/>
  <c r="AO166" i="6"/>
  <c r="AN166" i="6"/>
  <c r="AM166" i="6"/>
  <c r="AE166" i="6"/>
  <c r="AD166" i="6"/>
  <c r="AC166" i="6"/>
  <c r="AB166" i="6"/>
  <c r="AA166" i="6"/>
  <c r="X166" i="6"/>
  <c r="W166" i="6"/>
  <c r="V166" i="6"/>
  <c r="K166" i="6"/>
  <c r="C166" i="6"/>
  <c r="AR165" i="6"/>
  <c r="AQ165" i="6"/>
  <c r="AP165" i="6"/>
  <c r="AO165" i="6"/>
  <c r="AN165" i="6"/>
  <c r="AE165" i="6"/>
  <c r="AD165" i="6"/>
  <c r="AC165" i="6"/>
  <c r="AB165" i="6"/>
  <c r="AA165" i="6"/>
  <c r="Z165" i="6"/>
  <c r="X165" i="6"/>
  <c r="W165" i="6"/>
  <c r="V165" i="6"/>
  <c r="U165" i="6"/>
  <c r="AM165" i="6" s="1"/>
  <c r="T165" i="6"/>
  <c r="Y165" i="6" s="1"/>
  <c r="L165" i="6"/>
  <c r="C165" i="6"/>
  <c r="AR164" i="6"/>
  <c r="Z164" i="6" s="1"/>
  <c r="AQ164" i="6"/>
  <c r="Y164" i="6" s="1"/>
  <c r="AP164" i="6"/>
  <c r="AO164" i="6"/>
  <c r="AN164" i="6"/>
  <c r="AM164" i="6"/>
  <c r="AE164" i="6"/>
  <c r="AD164" i="6"/>
  <c r="AC164" i="6"/>
  <c r="AB164" i="6"/>
  <c r="AA164" i="6"/>
  <c r="X164" i="6"/>
  <c r="W164" i="6"/>
  <c r="V164" i="6"/>
  <c r="K164" i="6"/>
  <c r="C164" i="6"/>
  <c r="AR163" i="6"/>
  <c r="AQ163" i="6"/>
  <c r="AP163" i="6"/>
  <c r="AO163" i="6"/>
  <c r="AN163" i="6"/>
  <c r="AE163" i="6"/>
  <c r="AD163" i="6"/>
  <c r="AC163" i="6"/>
  <c r="AB163" i="6"/>
  <c r="AA163" i="6"/>
  <c r="Z163" i="6"/>
  <c r="X163" i="6"/>
  <c r="W163" i="6"/>
  <c r="V163" i="6"/>
  <c r="U163" i="6"/>
  <c r="AM163" i="6" s="1"/>
  <c r="T163" i="6"/>
  <c r="Y163" i="6" s="1"/>
  <c r="L163" i="6"/>
  <c r="C163" i="6"/>
  <c r="AR162" i="6"/>
  <c r="AQ162" i="6"/>
  <c r="Y162" i="6" s="1"/>
  <c r="AP162" i="6"/>
  <c r="AO162" i="6"/>
  <c r="AN162" i="6"/>
  <c r="AM162" i="6"/>
  <c r="AE162" i="6"/>
  <c r="AD162" i="6"/>
  <c r="AC162" i="6"/>
  <c r="AB162" i="6"/>
  <c r="AA162" i="6"/>
  <c r="Z162" i="6"/>
  <c r="X162" i="6"/>
  <c r="W162" i="6"/>
  <c r="V162" i="6"/>
  <c r="K162" i="6"/>
  <c r="C162" i="6"/>
  <c r="AR161" i="6"/>
  <c r="AQ161" i="6"/>
  <c r="AP161" i="6"/>
  <c r="AO161" i="6"/>
  <c r="AN161" i="6"/>
  <c r="AE161" i="6"/>
  <c r="AD161" i="6"/>
  <c r="AC161" i="6"/>
  <c r="AB161" i="6"/>
  <c r="AA161" i="6"/>
  <c r="Z161" i="6"/>
  <c r="X161" i="6"/>
  <c r="W161" i="6"/>
  <c r="V161" i="6"/>
  <c r="U161" i="6"/>
  <c r="AM161" i="6" s="1"/>
  <c r="T161" i="6"/>
  <c r="Y161" i="6" s="1"/>
  <c r="L161" i="6"/>
  <c r="C161" i="6"/>
  <c r="AR160" i="6"/>
  <c r="AQ160" i="6"/>
  <c r="Y160" i="6" s="1"/>
  <c r="AP160" i="6"/>
  <c r="AO160" i="6"/>
  <c r="AN160" i="6"/>
  <c r="AM160" i="6"/>
  <c r="AE160" i="6"/>
  <c r="AD160" i="6"/>
  <c r="AC160" i="6"/>
  <c r="AB160" i="6"/>
  <c r="AA160" i="6"/>
  <c r="Z160" i="6"/>
  <c r="X160" i="6"/>
  <c r="W160" i="6"/>
  <c r="V160" i="6"/>
  <c r="K160" i="6"/>
  <c r="C160" i="6"/>
  <c r="AR159" i="6"/>
  <c r="Z159" i="6" s="1"/>
  <c r="AQ159" i="6"/>
  <c r="AP159" i="6"/>
  <c r="AO159" i="6"/>
  <c r="AN159" i="6"/>
  <c r="AE159" i="6"/>
  <c r="AD159" i="6"/>
  <c r="AC159" i="6"/>
  <c r="AB159" i="6"/>
  <c r="AA159" i="6"/>
  <c r="X159" i="6"/>
  <c r="W159" i="6"/>
  <c r="V159" i="6"/>
  <c r="U159" i="6"/>
  <c r="AM159" i="6" s="1"/>
  <c r="T159" i="6"/>
  <c r="Y159" i="6" s="1"/>
  <c r="L159" i="6"/>
  <c r="C159" i="6"/>
  <c r="AR158" i="6"/>
  <c r="Z158" i="6" s="1"/>
  <c r="AQ158" i="6"/>
  <c r="Y158" i="6" s="1"/>
  <c r="AP158" i="6"/>
  <c r="AO158" i="6"/>
  <c r="AN158" i="6"/>
  <c r="AM158" i="6"/>
  <c r="AE158" i="6"/>
  <c r="AD158" i="6"/>
  <c r="AC158" i="6"/>
  <c r="AB158" i="6"/>
  <c r="AA158" i="6"/>
  <c r="X158" i="6"/>
  <c r="W158" i="6"/>
  <c r="V158" i="6"/>
  <c r="K158" i="6"/>
  <c r="C158" i="6"/>
  <c r="AR157" i="6"/>
  <c r="Z157" i="6" s="1"/>
  <c r="AQ157" i="6"/>
  <c r="AP157" i="6"/>
  <c r="AO157" i="6"/>
  <c r="AN157" i="6"/>
  <c r="AE157" i="6"/>
  <c r="AD157" i="6"/>
  <c r="AC157" i="6"/>
  <c r="AB157" i="6"/>
  <c r="AA157" i="6"/>
  <c r="X157" i="6"/>
  <c r="W157" i="6"/>
  <c r="V157" i="6"/>
  <c r="U157" i="6"/>
  <c r="AM157" i="6" s="1"/>
  <c r="T157" i="6"/>
  <c r="Y157" i="6" s="1"/>
  <c r="L157" i="6"/>
  <c r="C157" i="6"/>
  <c r="AR156" i="6"/>
  <c r="AQ156" i="6"/>
  <c r="Y156" i="6" s="1"/>
  <c r="AP156" i="6"/>
  <c r="AO156" i="6"/>
  <c r="AN156" i="6"/>
  <c r="AM156" i="6"/>
  <c r="AE156" i="6"/>
  <c r="AD156" i="6"/>
  <c r="AC156" i="6"/>
  <c r="AB156" i="6"/>
  <c r="AA156" i="6"/>
  <c r="Z156" i="6"/>
  <c r="X156" i="6"/>
  <c r="W156" i="6"/>
  <c r="V156" i="6"/>
  <c r="K156" i="6"/>
  <c r="C156" i="6"/>
  <c r="AR155" i="6"/>
  <c r="AQ155" i="6"/>
  <c r="AP155" i="6"/>
  <c r="AO155" i="6"/>
  <c r="AN155" i="6"/>
  <c r="AE155" i="6"/>
  <c r="AD155" i="6"/>
  <c r="AC155" i="6"/>
  <c r="AB155" i="6"/>
  <c r="AA155" i="6"/>
  <c r="Z155" i="6"/>
  <c r="X155" i="6"/>
  <c r="W155" i="6"/>
  <c r="V155" i="6"/>
  <c r="U155" i="6"/>
  <c r="AM155" i="6" s="1"/>
  <c r="T155" i="6"/>
  <c r="Y155" i="6" s="1"/>
  <c r="L155" i="6"/>
  <c r="C155" i="6"/>
  <c r="AR154" i="6"/>
  <c r="Z154" i="6" s="1"/>
  <c r="AQ154" i="6"/>
  <c r="Y154" i="6" s="1"/>
  <c r="AP154" i="6"/>
  <c r="AO154" i="6"/>
  <c r="AN154" i="6"/>
  <c r="AM154" i="6"/>
  <c r="AE154" i="6"/>
  <c r="AD154" i="6"/>
  <c r="AC154" i="6"/>
  <c r="AB154" i="6"/>
  <c r="AA154" i="6"/>
  <c r="X154" i="6"/>
  <c r="W154" i="6"/>
  <c r="V154" i="6"/>
  <c r="K154" i="6"/>
  <c r="C154" i="6"/>
  <c r="AR153" i="6"/>
  <c r="AQ153" i="6"/>
  <c r="AP153" i="6"/>
  <c r="AO153" i="6"/>
  <c r="AN153" i="6"/>
  <c r="AE153" i="6"/>
  <c r="AD153" i="6"/>
  <c r="AC153" i="6"/>
  <c r="AB153" i="6"/>
  <c r="AA153" i="6"/>
  <c r="Z153" i="6"/>
  <c r="X153" i="6"/>
  <c r="W153" i="6"/>
  <c r="V153" i="6"/>
  <c r="U153" i="6"/>
  <c r="AM153" i="6" s="1"/>
  <c r="T153" i="6"/>
  <c r="Y153" i="6" s="1"/>
  <c r="L153" i="6"/>
  <c r="C153" i="6"/>
  <c r="AR152" i="6"/>
  <c r="AQ152" i="6"/>
  <c r="Y152" i="6" s="1"/>
  <c r="AP152" i="6"/>
  <c r="AO152" i="6"/>
  <c r="AN152" i="6"/>
  <c r="AM152" i="6"/>
  <c r="AE152" i="6"/>
  <c r="AD152" i="6"/>
  <c r="AC152" i="6"/>
  <c r="AB152" i="6"/>
  <c r="AA152" i="6"/>
  <c r="Z152" i="6"/>
  <c r="X152" i="6"/>
  <c r="W152" i="6"/>
  <c r="V152" i="6"/>
  <c r="K152" i="6"/>
  <c r="C152" i="6"/>
  <c r="AR151" i="6"/>
  <c r="Z151" i="6" s="1"/>
  <c r="AQ151" i="6"/>
  <c r="AP151" i="6"/>
  <c r="AO151" i="6"/>
  <c r="AN151" i="6"/>
  <c r="AE151" i="6"/>
  <c r="AD151" i="6"/>
  <c r="AC151" i="6"/>
  <c r="AB151" i="6"/>
  <c r="AA151" i="6"/>
  <c r="X151" i="6"/>
  <c r="W151" i="6"/>
  <c r="V151" i="6"/>
  <c r="U151" i="6"/>
  <c r="AM151" i="6" s="1"/>
  <c r="T151" i="6"/>
  <c r="Y151" i="6" s="1"/>
  <c r="L151" i="6"/>
  <c r="C151" i="6"/>
  <c r="AR150" i="6"/>
  <c r="Z150" i="6" s="1"/>
  <c r="AQ150" i="6"/>
  <c r="Y150" i="6" s="1"/>
  <c r="AP150" i="6"/>
  <c r="AO150" i="6"/>
  <c r="AN150" i="6"/>
  <c r="AM150" i="6"/>
  <c r="AE150" i="6"/>
  <c r="AD150" i="6"/>
  <c r="AC150" i="6"/>
  <c r="AB150" i="6"/>
  <c r="AA150" i="6"/>
  <c r="X150" i="6"/>
  <c r="W150" i="6"/>
  <c r="V150" i="6"/>
  <c r="K150" i="6"/>
  <c r="C150" i="6"/>
  <c r="AR149" i="6"/>
  <c r="Z149" i="6" s="1"/>
  <c r="AQ149" i="6"/>
  <c r="AP149" i="6"/>
  <c r="AO149" i="6"/>
  <c r="AN149" i="6"/>
  <c r="AE149" i="6"/>
  <c r="AD149" i="6"/>
  <c r="AC149" i="6"/>
  <c r="AB149" i="6"/>
  <c r="AA149" i="6"/>
  <c r="X149" i="6"/>
  <c r="W149" i="6"/>
  <c r="V149" i="6"/>
  <c r="U149" i="6"/>
  <c r="AM149" i="6" s="1"/>
  <c r="T149" i="6"/>
  <c r="Y149" i="6" s="1"/>
  <c r="L149" i="6"/>
  <c r="C149" i="6"/>
  <c r="AR148" i="6"/>
  <c r="AQ148" i="6"/>
  <c r="Y148" i="6" s="1"/>
  <c r="AP148" i="6"/>
  <c r="AO148" i="6"/>
  <c r="AN148" i="6"/>
  <c r="AM148" i="6"/>
  <c r="AE148" i="6"/>
  <c r="AD148" i="6"/>
  <c r="AC148" i="6"/>
  <c r="AB148" i="6"/>
  <c r="AA148" i="6"/>
  <c r="Z148" i="6"/>
  <c r="X148" i="6"/>
  <c r="W148" i="6"/>
  <c r="V148" i="6"/>
  <c r="K148" i="6"/>
  <c r="C148" i="6"/>
  <c r="AR147" i="6"/>
  <c r="AQ147" i="6"/>
  <c r="AP147" i="6"/>
  <c r="AO147" i="6"/>
  <c r="AN147" i="6"/>
  <c r="AE147" i="6"/>
  <c r="AD147" i="6"/>
  <c r="AC147" i="6"/>
  <c r="AB147" i="6"/>
  <c r="AA147" i="6"/>
  <c r="Z147" i="6"/>
  <c r="X147" i="6"/>
  <c r="W147" i="6"/>
  <c r="V147" i="6"/>
  <c r="U147" i="6"/>
  <c r="AM147" i="6" s="1"/>
  <c r="T147" i="6"/>
  <c r="Y147" i="6" s="1"/>
  <c r="L147" i="6"/>
  <c r="C147" i="6"/>
  <c r="AR146" i="6"/>
  <c r="Z146" i="6" s="1"/>
  <c r="AQ146" i="6"/>
  <c r="Y146" i="6" s="1"/>
  <c r="AP146" i="6"/>
  <c r="AO146" i="6"/>
  <c r="AN146" i="6"/>
  <c r="AM146" i="6"/>
  <c r="AE146" i="6"/>
  <c r="AD146" i="6"/>
  <c r="AC146" i="6"/>
  <c r="AB146" i="6"/>
  <c r="AA146" i="6"/>
  <c r="X146" i="6"/>
  <c r="W146" i="6"/>
  <c r="V146" i="6"/>
  <c r="K146" i="6"/>
  <c r="C146" i="6"/>
  <c r="AR145" i="6"/>
  <c r="AQ145" i="6"/>
  <c r="AP145" i="6"/>
  <c r="AO145" i="6"/>
  <c r="AN145" i="6"/>
  <c r="AE145" i="6"/>
  <c r="AD145" i="6"/>
  <c r="AC145" i="6"/>
  <c r="AB145" i="6"/>
  <c r="AA145" i="6"/>
  <c r="Z145" i="6"/>
  <c r="X145" i="6"/>
  <c r="W145" i="6"/>
  <c r="V145" i="6"/>
  <c r="U145" i="6"/>
  <c r="AM145" i="6" s="1"/>
  <c r="T145" i="6"/>
  <c r="Y145" i="6" s="1"/>
  <c r="L145" i="6"/>
  <c r="C145" i="6"/>
  <c r="AR144" i="6"/>
  <c r="AQ144" i="6"/>
  <c r="Y144" i="6" s="1"/>
  <c r="AP144" i="6"/>
  <c r="AO144" i="6"/>
  <c r="AN144" i="6"/>
  <c r="AM144" i="6"/>
  <c r="AE144" i="6"/>
  <c r="AD144" i="6"/>
  <c r="AC144" i="6"/>
  <c r="AB144" i="6"/>
  <c r="AA144" i="6"/>
  <c r="Z144" i="6"/>
  <c r="X144" i="6"/>
  <c r="W144" i="6"/>
  <c r="V144" i="6"/>
  <c r="K144" i="6"/>
  <c r="C144" i="6"/>
  <c r="AR143" i="6"/>
  <c r="Z143" i="6" s="1"/>
  <c r="AQ143" i="6"/>
  <c r="AP143" i="6"/>
  <c r="AO143" i="6"/>
  <c r="AN143" i="6"/>
  <c r="AE143" i="6"/>
  <c r="AD143" i="6"/>
  <c r="AC143" i="6"/>
  <c r="AB143" i="6"/>
  <c r="AA143" i="6"/>
  <c r="X143" i="6"/>
  <c r="W143" i="6"/>
  <c r="V143" i="6"/>
  <c r="U143" i="6"/>
  <c r="AM143" i="6" s="1"/>
  <c r="T143" i="6"/>
  <c r="Y143" i="6" s="1"/>
  <c r="L143" i="6"/>
  <c r="C143" i="6"/>
  <c r="AR142" i="6"/>
  <c r="Z142" i="6" s="1"/>
  <c r="AQ142" i="6"/>
  <c r="Y142" i="6" s="1"/>
  <c r="AP142" i="6"/>
  <c r="AO142" i="6"/>
  <c r="AN142" i="6"/>
  <c r="AM142" i="6"/>
  <c r="AE142" i="6"/>
  <c r="AD142" i="6"/>
  <c r="AC142" i="6"/>
  <c r="AB142" i="6"/>
  <c r="AA142" i="6"/>
  <c r="X142" i="6"/>
  <c r="W142" i="6"/>
  <c r="V142" i="6"/>
  <c r="K142" i="6"/>
  <c r="C142" i="6"/>
  <c r="AR141" i="6"/>
  <c r="Z141" i="6" s="1"/>
  <c r="AQ141" i="6"/>
  <c r="AP141" i="6"/>
  <c r="AO141" i="6"/>
  <c r="AN141" i="6"/>
  <c r="AE141" i="6"/>
  <c r="AD141" i="6"/>
  <c r="AC141" i="6"/>
  <c r="AB141" i="6"/>
  <c r="AA141" i="6"/>
  <c r="X141" i="6"/>
  <c r="W141" i="6"/>
  <c r="V141" i="6"/>
  <c r="U141" i="6"/>
  <c r="AM141" i="6" s="1"/>
  <c r="T141" i="6"/>
  <c r="Y141" i="6" s="1"/>
  <c r="L141" i="6"/>
  <c r="C141" i="6"/>
  <c r="AR140" i="6"/>
  <c r="AQ140" i="6"/>
  <c r="Y140" i="6" s="1"/>
  <c r="AP140" i="6"/>
  <c r="AO140" i="6"/>
  <c r="AN140" i="6"/>
  <c r="AM140" i="6"/>
  <c r="AE140" i="6"/>
  <c r="AD140" i="6"/>
  <c r="AC140" i="6"/>
  <c r="AB140" i="6"/>
  <c r="AA140" i="6"/>
  <c r="Z140" i="6"/>
  <c r="X140" i="6"/>
  <c r="W140" i="6"/>
  <c r="V140" i="6"/>
  <c r="K140" i="6"/>
  <c r="C140" i="6"/>
  <c r="AR139" i="6"/>
  <c r="AQ139" i="6"/>
  <c r="AP139" i="6"/>
  <c r="AO139" i="6"/>
  <c r="AN139" i="6"/>
  <c r="AE139" i="6"/>
  <c r="AD139" i="6"/>
  <c r="AC139" i="6"/>
  <c r="AB139" i="6"/>
  <c r="AA139" i="6"/>
  <c r="Z139" i="6"/>
  <c r="X139" i="6"/>
  <c r="W139" i="6"/>
  <c r="V139" i="6"/>
  <c r="U139" i="6"/>
  <c r="AM139" i="6" s="1"/>
  <c r="T139" i="6"/>
  <c r="Y139" i="6" s="1"/>
  <c r="L139" i="6"/>
  <c r="C139" i="6"/>
  <c r="AR138" i="6"/>
  <c r="Z138" i="6" s="1"/>
  <c r="AQ138" i="6"/>
  <c r="Y138" i="6" s="1"/>
  <c r="AP138" i="6"/>
  <c r="AO138" i="6"/>
  <c r="AN138" i="6"/>
  <c r="AM138" i="6"/>
  <c r="AE138" i="6"/>
  <c r="AD138" i="6"/>
  <c r="AC138" i="6"/>
  <c r="AB138" i="6"/>
  <c r="AA138" i="6"/>
  <c r="X138" i="6"/>
  <c r="W138" i="6"/>
  <c r="V138" i="6"/>
  <c r="K138" i="6"/>
  <c r="C138" i="6"/>
  <c r="AR137" i="6"/>
  <c r="AQ137" i="6"/>
  <c r="AP137" i="6"/>
  <c r="AO137" i="6"/>
  <c r="AN137" i="6"/>
  <c r="AE137" i="6"/>
  <c r="AD137" i="6"/>
  <c r="AC137" i="6"/>
  <c r="AB137" i="6"/>
  <c r="AA137" i="6"/>
  <c r="Z137" i="6"/>
  <c r="X137" i="6"/>
  <c r="W137" i="6"/>
  <c r="V137" i="6"/>
  <c r="U137" i="6"/>
  <c r="AM137" i="6" s="1"/>
  <c r="T137" i="6"/>
  <c r="Y137" i="6" s="1"/>
  <c r="L137" i="6"/>
  <c r="C137" i="6"/>
  <c r="AR136" i="6"/>
  <c r="AQ136" i="6"/>
  <c r="Y136" i="6" s="1"/>
  <c r="AP136" i="6"/>
  <c r="AO136" i="6"/>
  <c r="AN136" i="6"/>
  <c r="AM136" i="6"/>
  <c r="AE136" i="6"/>
  <c r="AD136" i="6"/>
  <c r="AC136" i="6"/>
  <c r="AB136" i="6"/>
  <c r="AA136" i="6"/>
  <c r="Z136" i="6"/>
  <c r="X136" i="6"/>
  <c r="W136" i="6"/>
  <c r="V136" i="6"/>
  <c r="K136" i="6"/>
  <c r="C136" i="6"/>
  <c r="AR135" i="6"/>
  <c r="Z135" i="6" s="1"/>
  <c r="AQ135" i="6"/>
  <c r="AP135" i="6"/>
  <c r="AO135" i="6"/>
  <c r="AN135" i="6"/>
  <c r="AE135" i="6"/>
  <c r="AD135" i="6"/>
  <c r="AC135" i="6"/>
  <c r="AB135" i="6"/>
  <c r="AA135" i="6"/>
  <c r="X135" i="6"/>
  <c r="W135" i="6"/>
  <c r="V135" i="6"/>
  <c r="U135" i="6"/>
  <c r="AM135" i="6" s="1"/>
  <c r="T135" i="6"/>
  <c r="Y135" i="6" s="1"/>
  <c r="L135" i="6"/>
  <c r="C135" i="6"/>
  <c r="AR134" i="6"/>
  <c r="Z134" i="6" s="1"/>
  <c r="AQ134" i="6"/>
  <c r="Y134" i="6" s="1"/>
  <c r="AP134" i="6"/>
  <c r="AO134" i="6"/>
  <c r="AN134" i="6"/>
  <c r="AM134" i="6"/>
  <c r="AE134" i="6"/>
  <c r="AD134" i="6"/>
  <c r="AC134" i="6"/>
  <c r="AB134" i="6"/>
  <c r="AA134" i="6"/>
  <c r="X134" i="6"/>
  <c r="W134" i="6"/>
  <c r="V134" i="6"/>
  <c r="K134" i="6"/>
  <c r="C134" i="6"/>
  <c r="AR133" i="6"/>
  <c r="Z133" i="6" s="1"/>
  <c r="AQ133" i="6"/>
  <c r="AP133" i="6"/>
  <c r="AO133" i="6"/>
  <c r="AN133" i="6"/>
  <c r="AE133" i="6"/>
  <c r="AD133" i="6"/>
  <c r="AC133" i="6"/>
  <c r="AB133" i="6"/>
  <c r="AA133" i="6"/>
  <c r="X133" i="6"/>
  <c r="W133" i="6"/>
  <c r="V133" i="6"/>
  <c r="U133" i="6"/>
  <c r="AM133" i="6" s="1"/>
  <c r="T133" i="6"/>
  <c r="Y133" i="6" s="1"/>
  <c r="L133" i="6"/>
  <c r="C133" i="6"/>
  <c r="AR132" i="6"/>
  <c r="AQ132" i="6"/>
  <c r="Y132" i="6" s="1"/>
  <c r="AP132" i="6"/>
  <c r="AO132" i="6"/>
  <c r="AN132" i="6"/>
  <c r="AM132" i="6"/>
  <c r="AE132" i="6"/>
  <c r="AD132" i="6"/>
  <c r="AC132" i="6"/>
  <c r="AB132" i="6"/>
  <c r="AA132" i="6"/>
  <c r="Z132" i="6"/>
  <c r="X132" i="6"/>
  <c r="W132" i="6"/>
  <c r="V132" i="6"/>
  <c r="K132" i="6"/>
  <c r="C132" i="6"/>
  <c r="AR131" i="6"/>
  <c r="AQ131" i="6"/>
  <c r="AP131" i="6"/>
  <c r="AO131" i="6"/>
  <c r="AN131" i="6"/>
  <c r="AE131" i="6"/>
  <c r="AD131" i="6"/>
  <c r="AC131" i="6"/>
  <c r="AB131" i="6"/>
  <c r="AA131" i="6"/>
  <c r="Z131" i="6"/>
  <c r="X131" i="6"/>
  <c r="W131" i="6"/>
  <c r="V131" i="6"/>
  <c r="U131" i="6"/>
  <c r="AM131" i="6" s="1"/>
  <c r="T131" i="6"/>
  <c r="Y131" i="6" s="1"/>
  <c r="L131" i="6"/>
  <c r="C131" i="6"/>
  <c r="AR130" i="6"/>
  <c r="Z130" i="6" s="1"/>
  <c r="AQ130" i="6"/>
  <c r="Y130" i="6" s="1"/>
  <c r="AP130" i="6"/>
  <c r="AO130" i="6"/>
  <c r="AN130" i="6"/>
  <c r="AM130" i="6"/>
  <c r="AE130" i="6"/>
  <c r="AD130" i="6"/>
  <c r="AC130" i="6"/>
  <c r="AB130" i="6"/>
  <c r="AA130" i="6"/>
  <c r="X130" i="6"/>
  <c r="W130" i="6"/>
  <c r="V130" i="6"/>
  <c r="K130" i="6"/>
  <c r="C130" i="6"/>
  <c r="AR129" i="6"/>
  <c r="AQ129" i="6"/>
  <c r="AP129" i="6"/>
  <c r="AO129" i="6"/>
  <c r="AN129" i="6"/>
  <c r="AE129" i="6"/>
  <c r="AD129" i="6"/>
  <c r="AC129" i="6"/>
  <c r="AB129" i="6"/>
  <c r="AA129" i="6"/>
  <c r="Z129" i="6"/>
  <c r="X129" i="6"/>
  <c r="W129" i="6"/>
  <c r="V129" i="6"/>
  <c r="U129" i="6"/>
  <c r="AM129" i="6" s="1"/>
  <c r="T129" i="6"/>
  <c r="Y129" i="6" s="1"/>
  <c r="L129" i="6"/>
  <c r="C129" i="6"/>
  <c r="AR128" i="6"/>
  <c r="AQ128" i="6"/>
  <c r="Y128" i="6" s="1"/>
  <c r="AP128" i="6"/>
  <c r="AO128" i="6"/>
  <c r="AN128" i="6"/>
  <c r="AM128" i="6"/>
  <c r="AE128" i="6"/>
  <c r="AD128" i="6"/>
  <c r="AC128" i="6"/>
  <c r="AB128" i="6"/>
  <c r="AA128" i="6"/>
  <c r="Z128" i="6"/>
  <c r="X128" i="6"/>
  <c r="W128" i="6"/>
  <c r="V128" i="6"/>
  <c r="K128" i="6"/>
  <c r="C128" i="6"/>
  <c r="AR127" i="6"/>
  <c r="Z127" i="6" s="1"/>
  <c r="AQ127" i="6"/>
  <c r="AP127" i="6"/>
  <c r="AO127" i="6"/>
  <c r="AN127" i="6"/>
  <c r="AE127" i="6"/>
  <c r="AD127" i="6"/>
  <c r="AC127" i="6"/>
  <c r="AB127" i="6"/>
  <c r="AA127" i="6"/>
  <c r="X127" i="6"/>
  <c r="W127" i="6"/>
  <c r="V127" i="6"/>
  <c r="U127" i="6"/>
  <c r="AM127" i="6" s="1"/>
  <c r="T127" i="6"/>
  <c r="Y127" i="6" s="1"/>
  <c r="L127" i="6"/>
  <c r="C127" i="6"/>
  <c r="AR126" i="6"/>
  <c r="Z126" i="6" s="1"/>
  <c r="AQ126" i="6"/>
  <c r="Y126" i="6" s="1"/>
  <c r="AP126" i="6"/>
  <c r="AO126" i="6"/>
  <c r="AN126" i="6"/>
  <c r="AM126" i="6"/>
  <c r="AE126" i="6"/>
  <c r="AD126" i="6"/>
  <c r="AC126" i="6"/>
  <c r="AB126" i="6"/>
  <c r="AA126" i="6"/>
  <c r="X126" i="6"/>
  <c r="W126" i="6"/>
  <c r="V126" i="6"/>
  <c r="K126" i="6"/>
  <c r="C126" i="6"/>
  <c r="AR125" i="6"/>
  <c r="Z125" i="6" s="1"/>
  <c r="AQ125" i="6"/>
  <c r="AP125" i="6"/>
  <c r="AO125" i="6"/>
  <c r="AN125" i="6"/>
  <c r="AE125" i="6"/>
  <c r="AD125" i="6"/>
  <c r="AC125" i="6"/>
  <c r="AB125" i="6"/>
  <c r="AA125" i="6"/>
  <c r="X125" i="6"/>
  <c r="W125" i="6"/>
  <c r="V125" i="6"/>
  <c r="U125" i="6"/>
  <c r="AM125" i="6" s="1"/>
  <c r="T125" i="6"/>
  <c r="Y125" i="6" s="1"/>
  <c r="L125" i="6"/>
  <c r="C125" i="6"/>
  <c r="AR124" i="6"/>
  <c r="AQ124" i="6"/>
  <c r="Y124" i="6" s="1"/>
  <c r="AP124" i="6"/>
  <c r="AO124" i="6"/>
  <c r="AN124" i="6"/>
  <c r="AM124" i="6"/>
  <c r="AE124" i="6"/>
  <c r="AD124" i="6"/>
  <c r="AC124" i="6"/>
  <c r="AB124" i="6"/>
  <c r="AA124" i="6"/>
  <c r="Z124" i="6"/>
  <c r="X124" i="6"/>
  <c r="W124" i="6"/>
  <c r="V124" i="6"/>
  <c r="K124" i="6"/>
  <c r="C124" i="6"/>
  <c r="AR123" i="6"/>
  <c r="AQ123" i="6"/>
  <c r="AP123" i="6"/>
  <c r="AO123" i="6"/>
  <c r="AN123" i="6"/>
  <c r="AE123" i="6"/>
  <c r="AD123" i="6"/>
  <c r="AC123" i="6"/>
  <c r="AB123" i="6"/>
  <c r="AA123" i="6"/>
  <c r="Z123" i="6"/>
  <c r="X123" i="6"/>
  <c r="W123" i="6"/>
  <c r="V123" i="6"/>
  <c r="U123" i="6"/>
  <c r="AM123" i="6" s="1"/>
  <c r="T123" i="6"/>
  <c r="Y123" i="6" s="1"/>
  <c r="L123" i="6"/>
  <c r="C123" i="6"/>
  <c r="AR122" i="6"/>
  <c r="Z122" i="6" s="1"/>
  <c r="AQ122" i="6"/>
  <c r="Y122" i="6" s="1"/>
  <c r="AP122" i="6"/>
  <c r="AO122" i="6"/>
  <c r="AN122" i="6"/>
  <c r="AM122" i="6"/>
  <c r="AE122" i="6"/>
  <c r="AD122" i="6"/>
  <c r="AC122" i="6"/>
  <c r="AB122" i="6"/>
  <c r="AA122" i="6"/>
  <c r="X122" i="6"/>
  <c r="W122" i="6"/>
  <c r="V122" i="6"/>
  <c r="K122" i="6"/>
  <c r="C122" i="6"/>
  <c r="AR121" i="6"/>
  <c r="AQ121" i="6"/>
  <c r="AP121" i="6"/>
  <c r="AO121" i="6"/>
  <c r="AN121" i="6"/>
  <c r="AE121" i="6"/>
  <c r="AD121" i="6"/>
  <c r="AC121" i="6"/>
  <c r="AB121" i="6"/>
  <c r="AA121" i="6"/>
  <c r="Z121" i="6"/>
  <c r="X121" i="6"/>
  <c r="W121" i="6"/>
  <c r="V121" i="6"/>
  <c r="U121" i="6"/>
  <c r="AM121" i="6" s="1"/>
  <c r="T121" i="6"/>
  <c r="Y121" i="6" s="1"/>
  <c r="L121" i="6"/>
  <c r="C121" i="6"/>
  <c r="AR120" i="6"/>
  <c r="AQ120" i="6"/>
  <c r="Y120" i="6" s="1"/>
  <c r="AP120" i="6"/>
  <c r="AO120" i="6"/>
  <c r="AN120" i="6"/>
  <c r="AM120" i="6"/>
  <c r="AE120" i="6"/>
  <c r="AD120" i="6"/>
  <c r="AC120" i="6"/>
  <c r="AB120" i="6"/>
  <c r="AA120" i="6"/>
  <c r="Z120" i="6"/>
  <c r="X120" i="6"/>
  <c r="W120" i="6"/>
  <c r="V120" i="6"/>
  <c r="K120" i="6"/>
  <c r="C120" i="6"/>
  <c r="AR119" i="6"/>
  <c r="Z119" i="6" s="1"/>
  <c r="AQ119" i="6"/>
  <c r="AP119" i="6"/>
  <c r="AO119" i="6"/>
  <c r="AN119" i="6"/>
  <c r="AE119" i="6"/>
  <c r="AD119" i="6"/>
  <c r="AC119" i="6"/>
  <c r="AB119" i="6"/>
  <c r="AA119" i="6"/>
  <c r="X119" i="6"/>
  <c r="W119" i="6"/>
  <c r="V119" i="6"/>
  <c r="U119" i="6"/>
  <c r="AM119" i="6" s="1"/>
  <c r="T119" i="6"/>
  <c r="Y119" i="6" s="1"/>
  <c r="L119" i="6"/>
  <c r="C119" i="6"/>
  <c r="AR118" i="6"/>
  <c r="Z118" i="6" s="1"/>
  <c r="AQ118" i="6"/>
  <c r="Y118" i="6" s="1"/>
  <c r="AP118" i="6"/>
  <c r="AO118" i="6"/>
  <c r="AN118" i="6"/>
  <c r="AM118" i="6"/>
  <c r="AE118" i="6"/>
  <c r="AD118" i="6"/>
  <c r="AC118" i="6"/>
  <c r="AB118" i="6"/>
  <c r="AA118" i="6"/>
  <c r="X118" i="6"/>
  <c r="W118" i="6"/>
  <c r="V118" i="6"/>
  <c r="K118" i="6"/>
  <c r="C118" i="6"/>
  <c r="AR117" i="6"/>
  <c r="Z117" i="6" s="1"/>
  <c r="AQ117" i="6"/>
  <c r="AP117" i="6"/>
  <c r="AO117" i="6"/>
  <c r="AN117" i="6"/>
  <c r="AE117" i="6"/>
  <c r="AD117" i="6"/>
  <c r="AC117" i="6"/>
  <c r="AB117" i="6"/>
  <c r="AA117" i="6"/>
  <c r="X117" i="6"/>
  <c r="W117" i="6"/>
  <c r="V117" i="6"/>
  <c r="U117" i="6"/>
  <c r="AM117" i="6" s="1"/>
  <c r="T117" i="6"/>
  <c r="Y117" i="6" s="1"/>
  <c r="L117" i="6"/>
  <c r="C117" i="6"/>
  <c r="AR116" i="6"/>
  <c r="AQ116" i="6"/>
  <c r="Y116" i="6" s="1"/>
  <c r="AP116" i="6"/>
  <c r="AO116" i="6"/>
  <c r="AN116" i="6"/>
  <c r="AM116" i="6"/>
  <c r="AE116" i="6"/>
  <c r="AD116" i="6"/>
  <c r="AC116" i="6"/>
  <c r="AB116" i="6"/>
  <c r="AA116" i="6"/>
  <c r="Z116" i="6"/>
  <c r="X116" i="6"/>
  <c r="W116" i="6"/>
  <c r="V116" i="6"/>
  <c r="K116" i="6"/>
  <c r="C116" i="6"/>
  <c r="AR115" i="6"/>
  <c r="AQ115" i="6"/>
  <c r="AP115" i="6"/>
  <c r="AO115" i="6"/>
  <c r="AN115" i="6"/>
  <c r="AE115" i="6"/>
  <c r="AD115" i="6"/>
  <c r="AC115" i="6"/>
  <c r="AB115" i="6"/>
  <c r="AA115" i="6"/>
  <c r="Z115" i="6"/>
  <c r="X115" i="6"/>
  <c r="W115" i="6"/>
  <c r="V115" i="6"/>
  <c r="U115" i="6"/>
  <c r="AM115" i="6" s="1"/>
  <c r="T115" i="6"/>
  <c r="Y115" i="6" s="1"/>
  <c r="L115" i="6"/>
  <c r="C115" i="6"/>
  <c r="AR114" i="6"/>
  <c r="Z114" i="6" s="1"/>
  <c r="AQ114" i="6"/>
  <c r="Y114" i="6" s="1"/>
  <c r="AP114" i="6"/>
  <c r="AO114" i="6"/>
  <c r="AN114" i="6"/>
  <c r="AM114" i="6"/>
  <c r="AE114" i="6"/>
  <c r="AD114" i="6"/>
  <c r="AC114" i="6"/>
  <c r="AB114" i="6"/>
  <c r="AA114" i="6"/>
  <c r="X114" i="6"/>
  <c r="W114" i="6"/>
  <c r="V114" i="6"/>
  <c r="K114" i="6"/>
  <c r="C114" i="6"/>
  <c r="AR113" i="6"/>
  <c r="AQ113" i="6"/>
  <c r="AP113" i="6"/>
  <c r="AO113" i="6"/>
  <c r="AN113" i="6"/>
  <c r="AE113" i="6"/>
  <c r="AD113" i="6"/>
  <c r="AC113" i="6"/>
  <c r="AB113" i="6"/>
  <c r="AA113" i="6"/>
  <c r="Z113" i="6"/>
  <c r="X113" i="6"/>
  <c r="W113" i="6"/>
  <c r="V113" i="6"/>
  <c r="U113" i="6"/>
  <c r="AM113" i="6" s="1"/>
  <c r="T113" i="6"/>
  <c r="Y113" i="6" s="1"/>
  <c r="L113" i="6"/>
  <c r="C113" i="6"/>
  <c r="AR112" i="6"/>
  <c r="AQ112" i="6"/>
  <c r="Y112" i="6" s="1"/>
  <c r="AP112" i="6"/>
  <c r="AO112" i="6"/>
  <c r="AN112" i="6"/>
  <c r="AM112" i="6"/>
  <c r="AE112" i="6"/>
  <c r="AD112" i="6"/>
  <c r="AC112" i="6"/>
  <c r="AB112" i="6"/>
  <c r="AA112" i="6"/>
  <c r="Z112" i="6"/>
  <c r="X112" i="6"/>
  <c r="W112" i="6"/>
  <c r="V112" i="6"/>
  <c r="K112" i="6"/>
  <c r="C112" i="6"/>
  <c r="AR111" i="6"/>
  <c r="Z111" i="6" s="1"/>
  <c r="AQ111" i="6"/>
  <c r="AP111" i="6"/>
  <c r="AO111" i="6"/>
  <c r="AN111" i="6"/>
  <c r="AE111" i="6"/>
  <c r="AD111" i="6"/>
  <c r="AC111" i="6"/>
  <c r="AB111" i="6"/>
  <c r="AA111" i="6"/>
  <c r="X111" i="6"/>
  <c r="W111" i="6"/>
  <c r="V111" i="6"/>
  <c r="U111" i="6"/>
  <c r="AM111" i="6" s="1"/>
  <c r="T111" i="6"/>
  <c r="Y111" i="6" s="1"/>
  <c r="L111" i="6"/>
  <c r="C111" i="6"/>
  <c r="AR110" i="6"/>
  <c r="Z110" i="6" s="1"/>
  <c r="AQ110" i="6"/>
  <c r="Y110" i="6" s="1"/>
  <c r="AP110" i="6"/>
  <c r="AO110" i="6"/>
  <c r="AN110" i="6"/>
  <c r="AM110" i="6"/>
  <c r="AE110" i="6"/>
  <c r="AD110" i="6"/>
  <c r="AC110" i="6"/>
  <c r="AB110" i="6"/>
  <c r="AA110" i="6"/>
  <c r="X110" i="6"/>
  <c r="W110" i="6"/>
  <c r="V110" i="6"/>
  <c r="K110" i="6"/>
  <c r="C110" i="6"/>
  <c r="AR109" i="6"/>
  <c r="Z109" i="6" s="1"/>
  <c r="AQ109" i="6"/>
  <c r="AP109" i="6"/>
  <c r="AO109" i="6"/>
  <c r="AN109" i="6"/>
  <c r="AE109" i="6"/>
  <c r="AD109" i="6"/>
  <c r="AC109" i="6"/>
  <c r="AB109" i="6"/>
  <c r="AA109" i="6"/>
  <c r="X109" i="6"/>
  <c r="W109" i="6"/>
  <c r="V109" i="6"/>
  <c r="U109" i="6"/>
  <c r="AM109" i="6" s="1"/>
  <c r="T109" i="6"/>
  <c r="Y109" i="6" s="1"/>
  <c r="L109" i="6"/>
  <c r="C109" i="6"/>
  <c r="AR108" i="6"/>
  <c r="AQ108" i="6"/>
  <c r="Y108" i="6" s="1"/>
  <c r="AP108" i="6"/>
  <c r="AO108" i="6"/>
  <c r="AN108" i="6"/>
  <c r="AM108" i="6"/>
  <c r="AE108" i="6"/>
  <c r="AD108" i="6"/>
  <c r="AC108" i="6"/>
  <c r="AB108" i="6"/>
  <c r="AA108" i="6"/>
  <c r="Z108" i="6"/>
  <c r="X108" i="6"/>
  <c r="W108" i="6"/>
  <c r="V108" i="6"/>
  <c r="K108" i="6"/>
  <c r="C108" i="6"/>
  <c r="AR107" i="6"/>
  <c r="AQ107" i="6"/>
  <c r="AP107" i="6"/>
  <c r="AO107" i="6"/>
  <c r="AN107" i="6"/>
  <c r="AE107" i="6"/>
  <c r="AD107" i="6"/>
  <c r="AC107" i="6"/>
  <c r="AB107" i="6"/>
  <c r="AA107" i="6"/>
  <c r="Z107" i="6"/>
  <c r="X107" i="6"/>
  <c r="W107" i="6"/>
  <c r="V107" i="6"/>
  <c r="U107" i="6"/>
  <c r="AM107" i="6" s="1"/>
  <c r="T107" i="6"/>
  <c r="Y107" i="6" s="1"/>
  <c r="L107" i="6"/>
  <c r="C107" i="6"/>
  <c r="AR106" i="6"/>
  <c r="Z106" i="6" s="1"/>
  <c r="AQ106" i="6"/>
  <c r="Y106" i="6" s="1"/>
  <c r="AP106" i="6"/>
  <c r="AO106" i="6"/>
  <c r="AN106" i="6"/>
  <c r="AM106" i="6"/>
  <c r="AE106" i="6"/>
  <c r="AD106" i="6"/>
  <c r="AC106" i="6"/>
  <c r="AB106" i="6"/>
  <c r="AA106" i="6"/>
  <c r="X106" i="6"/>
  <c r="W106" i="6"/>
  <c r="V106" i="6"/>
  <c r="K106" i="6"/>
  <c r="C106" i="6"/>
  <c r="AR105" i="6"/>
  <c r="AQ105" i="6"/>
  <c r="AP105" i="6"/>
  <c r="AO105" i="6"/>
  <c r="AN105" i="6"/>
  <c r="AE105" i="6"/>
  <c r="AD105" i="6"/>
  <c r="AC105" i="6"/>
  <c r="AB105" i="6"/>
  <c r="AA105" i="6"/>
  <c r="Z105" i="6"/>
  <c r="X105" i="6"/>
  <c r="W105" i="6"/>
  <c r="V105" i="6"/>
  <c r="U105" i="6"/>
  <c r="AM105" i="6" s="1"/>
  <c r="T105" i="6"/>
  <c r="Y105" i="6" s="1"/>
  <c r="L105" i="6"/>
  <c r="C105" i="6"/>
  <c r="AR104" i="6"/>
  <c r="AQ104" i="6"/>
  <c r="Y104" i="6" s="1"/>
  <c r="AP104" i="6"/>
  <c r="AO104" i="6"/>
  <c r="AN104" i="6"/>
  <c r="AM104" i="6"/>
  <c r="AE104" i="6"/>
  <c r="AD104" i="6"/>
  <c r="AC104" i="6"/>
  <c r="AB104" i="6"/>
  <c r="AA104" i="6"/>
  <c r="Z104" i="6"/>
  <c r="X104" i="6"/>
  <c r="W104" i="6"/>
  <c r="V104" i="6"/>
  <c r="K104" i="6"/>
  <c r="C104" i="6"/>
  <c r="AR103" i="6"/>
  <c r="Z103" i="6" s="1"/>
  <c r="AQ103" i="6"/>
  <c r="AP103" i="6"/>
  <c r="AO103" i="6"/>
  <c r="AN103" i="6"/>
  <c r="AE103" i="6"/>
  <c r="AD103" i="6"/>
  <c r="AC103" i="6"/>
  <c r="AB103" i="6"/>
  <c r="AA103" i="6"/>
  <c r="X103" i="6"/>
  <c r="W103" i="6"/>
  <c r="V103" i="6"/>
  <c r="U103" i="6"/>
  <c r="AM103" i="6" s="1"/>
  <c r="T103" i="6"/>
  <c r="Y103" i="6" s="1"/>
  <c r="L103" i="6"/>
  <c r="C103" i="6"/>
  <c r="AR102" i="6"/>
  <c r="Z102" i="6" s="1"/>
  <c r="AQ102" i="6"/>
  <c r="Y102" i="6" s="1"/>
  <c r="AP102" i="6"/>
  <c r="AO102" i="6"/>
  <c r="AN102" i="6"/>
  <c r="AM102" i="6"/>
  <c r="AE102" i="6"/>
  <c r="AD102" i="6"/>
  <c r="AC102" i="6"/>
  <c r="AB102" i="6"/>
  <c r="AA102" i="6"/>
  <c r="X102" i="6"/>
  <c r="W102" i="6"/>
  <c r="V102" i="6"/>
  <c r="K102" i="6"/>
  <c r="C102" i="6"/>
  <c r="AR101" i="6"/>
  <c r="Z101" i="6" s="1"/>
  <c r="AQ101" i="6"/>
  <c r="AP101" i="6"/>
  <c r="AO101" i="6"/>
  <c r="AN101" i="6"/>
  <c r="AE101" i="6"/>
  <c r="AD101" i="6"/>
  <c r="AC101" i="6"/>
  <c r="AB101" i="6"/>
  <c r="AA101" i="6"/>
  <c r="X101" i="6"/>
  <c r="W101" i="6"/>
  <c r="V101" i="6"/>
  <c r="U101" i="6"/>
  <c r="AM101" i="6" s="1"/>
  <c r="T101" i="6"/>
  <c r="Y101" i="6" s="1"/>
  <c r="L101" i="6"/>
  <c r="C101" i="6"/>
  <c r="AR100" i="6"/>
  <c r="AQ100" i="6"/>
  <c r="Y100" i="6" s="1"/>
  <c r="AP100" i="6"/>
  <c r="AO100" i="6"/>
  <c r="AN100" i="6"/>
  <c r="AM100" i="6"/>
  <c r="AE100" i="6"/>
  <c r="AD100" i="6"/>
  <c r="AC100" i="6"/>
  <c r="AB100" i="6"/>
  <c r="AA100" i="6"/>
  <c r="Z100" i="6"/>
  <c r="X100" i="6"/>
  <c r="W100" i="6"/>
  <c r="V100" i="6"/>
  <c r="K100" i="6"/>
  <c r="C100" i="6"/>
  <c r="AR99" i="6"/>
  <c r="AQ99" i="6"/>
  <c r="AP99" i="6"/>
  <c r="AO99" i="6"/>
  <c r="AN99" i="6"/>
  <c r="AE99" i="6"/>
  <c r="AD99" i="6"/>
  <c r="AC99" i="6"/>
  <c r="AB99" i="6"/>
  <c r="AA99" i="6"/>
  <c r="Z99" i="6"/>
  <c r="X99" i="6"/>
  <c r="W99" i="6"/>
  <c r="V99" i="6"/>
  <c r="U99" i="6"/>
  <c r="AM99" i="6" s="1"/>
  <c r="T99" i="6"/>
  <c r="Y99" i="6" s="1"/>
  <c r="L99" i="6"/>
  <c r="C99" i="6"/>
  <c r="AR98" i="6"/>
  <c r="Z98" i="6" s="1"/>
  <c r="AQ98" i="6"/>
  <c r="Y98" i="6" s="1"/>
  <c r="AP98" i="6"/>
  <c r="AO98" i="6"/>
  <c r="AN98" i="6"/>
  <c r="AM98" i="6"/>
  <c r="AE98" i="6"/>
  <c r="AD98" i="6"/>
  <c r="AC98" i="6"/>
  <c r="AB98" i="6"/>
  <c r="AA98" i="6"/>
  <c r="X98" i="6"/>
  <c r="W98" i="6"/>
  <c r="V98" i="6"/>
  <c r="K98" i="6"/>
  <c r="C98" i="6"/>
  <c r="AR97" i="6"/>
  <c r="AQ97" i="6"/>
  <c r="AP97" i="6"/>
  <c r="AO97" i="6"/>
  <c r="AN97" i="6"/>
  <c r="AE97" i="6"/>
  <c r="AD97" i="6"/>
  <c r="AC97" i="6"/>
  <c r="AB97" i="6"/>
  <c r="AA97" i="6"/>
  <c r="Z97" i="6"/>
  <c r="X97" i="6"/>
  <c r="W97" i="6"/>
  <c r="V97" i="6"/>
  <c r="U97" i="6"/>
  <c r="AM97" i="6" s="1"/>
  <c r="T97" i="6"/>
  <c r="Y97" i="6" s="1"/>
  <c r="L97" i="6"/>
  <c r="C97" i="6"/>
  <c r="AR96" i="6"/>
  <c r="AQ96" i="6"/>
  <c r="Y96" i="6" s="1"/>
  <c r="AP96" i="6"/>
  <c r="AO96" i="6"/>
  <c r="AN96" i="6"/>
  <c r="AM96" i="6"/>
  <c r="AE96" i="6"/>
  <c r="AD96" i="6"/>
  <c r="AC96" i="6"/>
  <c r="AB96" i="6"/>
  <c r="AA96" i="6"/>
  <c r="Z96" i="6"/>
  <c r="X96" i="6"/>
  <c r="W96" i="6"/>
  <c r="V96" i="6"/>
  <c r="K96" i="6"/>
  <c r="C96" i="6"/>
  <c r="AR95" i="6"/>
  <c r="Z95" i="6" s="1"/>
  <c r="AQ95" i="6"/>
  <c r="AP95" i="6"/>
  <c r="AO95" i="6"/>
  <c r="AN95" i="6"/>
  <c r="AE95" i="6"/>
  <c r="AD95" i="6"/>
  <c r="AC95" i="6"/>
  <c r="AB95" i="6"/>
  <c r="AA95" i="6"/>
  <c r="X95" i="6"/>
  <c r="W95" i="6"/>
  <c r="V95" i="6"/>
  <c r="U95" i="6"/>
  <c r="AM95" i="6" s="1"/>
  <c r="T95" i="6"/>
  <c r="Y95" i="6" s="1"/>
  <c r="L95" i="6"/>
  <c r="C95" i="6"/>
  <c r="AR94" i="6"/>
  <c r="Z94" i="6" s="1"/>
  <c r="AQ94" i="6"/>
  <c r="Y94" i="6" s="1"/>
  <c r="AP94" i="6"/>
  <c r="AO94" i="6"/>
  <c r="AN94" i="6"/>
  <c r="AM94" i="6"/>
  <c r="AE94" i="6"/>
  <c r="AD94" i="6"/>
  <c r="AC94" i="6"/>
  <c r="AB94" i="6"/>
  <c r="AA94" i="6"/>
  <c r="X94" i="6"/>
  <c r="W94" i="6"/>
  <c r="V94" i="6"/>
  <c r="K94" i="6"/>
  <c r="C94" i="6"/>
  <c r="AR93" i="6"/>
  <c r="Z93" i="6" s="1"/>
  <c r="AQ93" i="6"/>
  <c r="AP93" i="6"/>
  <c r="AO93" i="6"/>
  <c r="AN93" i="6"/>
  <c r="AE93" i="6"/>
  <c r="AD93" i="6"/>
  <c r="AC93" i="6"/>
  <c r="AB93" i="6"/>
  <c r="AA93" i="6"/>
  <c r="X93" i="6"/>
  <c r="W93" i="6"/>
  <c r="V93" i="6"/>
  <c r="U93" i="6"/>
  <c r="AM93" i="6" s="1"/>
  <c r="T93" i="6"/>
  <c r="Y93" i="6" s="1"/>
  <c r="L93" i="6"/>
  <c r="C93" i="6"/>
  <c r="AR92" i="6"/>
  <c r="AQ92" i="6"/>
  <c r="Y92" i="6" s="1"/>
  <c r="AP92" i="6"/>
  <c r="AO92" i="6"/>
  <c r="AN92" i="6"/>
  <c r="AM92" i="6"/>
  <c r="AE92" i="6"/>
  <c r="AD92" i="6"/>
  <c r="AC92" i="6"/>
  <c r="AB92" i="6"/>
  <c r="AA92" i="6"/>
  <c r="Z92" i="6"/>
  <c r="X92" i="6"/>
  <c r="W92" i="6"/>
  <c r="V92" i="6"/>
  <c r="K92" i="6"/>
  <c r="C92" i="6"/>
  <c r="AR91" i="6"/>
  <c r="AQ91" i="6"/>
  <c r="AP91" i="6"/>
  <c r="AO91" i="6"/>
  <c r="AN91" i="6"/>
  <c r="AE91" i="6"/>
  <c r="AD91" i="6"/>
  <c r="AC91" i="6"/>
  <c r="AB91" i="6"/>
  <c r="AA91" i="6"/>
  <c r="Z91" i="6"/>
  <c r="X91" i="6"/>
  <c r="W91" i="6"/>
  <c r="V91" i="6"/>
  <c r="U91" i="6"/>
  <c r="AM91" i="6" s="1"/>
  <c r="T91" i="6"/>
  <c r="Y91" i="6" s="1"/>
  <c r="L91" i="6"/>
  <c r="C91" i="6"/>
  <c r="AR90" i="6"/>
  <c r="Z90" i="6" s="1"/>
  <c r="AQ90" i="6"/>
  <c r="Y90" i="6" s="1"/>
  <c r="AP90" i="6"/>
  <c r="AO90" i="6"/>
  <c r="AN90" i="6"/>
  <c r="AM90" i="6"/>
  <c r="AE90" i="6"/>
  <c r="AD90" i="6"/>
  <c r="AC90" i="6"/>
  <c r="AB90" i="6"/>
  <c r="AA90" i="6"/>
  <c r="X90" i="6"/>
  <c r="W90" i="6"/>
  <c r="V90" i="6"/>
  <c r="K90" i="6"/>
  <c r="C90" i="6"/>
  <c r="AR89" i="6"/>
  <c r="AQ89" i="6"/>
  <c r="AP89" i="6"/>
  <c r="AO89" i="6"/>
  <c r="AN89" i="6"/>
  <c r="AE89" i="6"/>
  <c r="AD89" i="6"/>
  <c r="AC89" i="6"/>
  <c r="AB89" i="6"/>
  <c r="AA89" i="6"/>
  <c r="Z89" i="6"/>
  <c r="X89" i="6"/>
  <c r="W89" i="6"/>
  <c r="V89" i="6"/>
  <c r="U89" i="6"/>
  <c r="AM89" i="6" s="1"/>
  <c r="T89" i="6"/>
  <c r="Y89" i="6" s="1"/>
  <c r="L89" i="6"/>
  <c r="C89" i="6"/>
  <c r="AR88" i="6"/>
  <c r="AQ88" i="6"/>
  <c r="Y88" i="6" s="1"/>
  <c r="AP88" i="6"/>
  <c r="AO88" i="6"/>
  <c r="AN88" i="6"/>
  <c r="AM88" i="6"/>
  <c r="AE88" i="6"/>
  <c r="AD88" i="6"/>
  <c r="AC88" i="6"/>
  <c r="AB88" i="6"/>
  <c r="AA88" i="6"/>
  <c r="Z88" i="6"/>
  <c r="X88" i="6"/>
  <c r="W88" i="6"/>
  <c r="V88" i="6"/>
  <c r="K88" i="6"/>
  <c r="C88" i="6"/>
  <c r="AR87" i="6"/>
  <c r="Z87" i="6" s="1"/>
  <c r="AQ87" i="6"/>
  <c r="AP87" i="6"/>
  <c r="AO87" i="6"/>
  <c r="AN87" i="6"/>
  <c r="AE87" i="6"/>
  <c r="AD87" i="6"/>
  <c r="AC87" i="6"/>
  <c r="AB87" i="6"/>
  <c r="AA87" i="6"/>
  <c r="X87" i="6"/>
  <c r="W87" i="6"/>
  <c r="V87" i="6"/>
  <c r="U87" i="6"/>
  <c r="AM87" i="6" s="1"/>
  <c r="T87" i="6"/>
  <c r="Y87" i="6" s="1"/>
  <c r="L87" i="6"/>
  <c r="C87" i="6"/>
  <c r="AR86" i="6"/>
  <c r="Z86" i="6" s="1"/>
  <c r="AQ86" i="6"/>
  <c r="Y86" i="6" s="1"/>
  <c r="AP86" i="6"/>
  <c r="AO86" i="6"/>
  <c r="AN86" i="6"/>
  <c r="AM86" i="6"/>
  <c r="AE86" i="6"/>
  <c r="AD86" i="6"/>
  <c r="AC86" i="6"/>
  <c r="AB86" i="6"/>
  <c r="AA86" i="6"/>
  <c r="X86" i="6"/>
  <c r="W86" i="6"/>
  <c r="V86" i="6"/>
  <c r="K86" i="6"/>
  <c r="C86" i="6"/>
  <c r="AR85" i="6"/>
  <c r="Z85" i="6" s="1"/>
  <c r="AQ85" i="6"/>
  <c r="AP85" i="6"/>
  <c r="AO85" i="6"/>
  <c r="AN85" i="6"/>
  <c r="AE85" i="6"/>
  <c r="AD85" i="6"/>
  <c r="AC85" i="6"/>
  <c r="AB85" i="6"/>
  <c r="AA85" i="6"/>
  <c r="X85" i="6"/>
  <c r="W85" i="6"/>
  <c r="V85" i="6"/>
  <c r="U85" i="6"/>
  <c r="AM85" i="6" s="1"/>
  <c r="T85" i="6"/>
  <c r="Y85" i="6" s="1"/>
  <c r="L85" i="6"/>
  <c r="C85" i="6"/>
  <c r="AR84" i="6"/>
  <c r="AQ84" i="6"/>
  <c r="Y84" i="6" s="1"/>
  <c r="AP84" i="6"/>
  <c r="AO84" i="6"/>
  <c r="AN84" i="6"/>
  <c r="AM84" i="6"/>
  <c r="AE84" i="6"/>
  <c r="AD84" i="6"/>
  <c r="AC84" i="6"/>
  <c r="AB84" i="6"/>
  <c r="AA84" i="6"/>
  <c r="Z84" i="6"/>
  <c r="X84" i="6"/>
  <c r="W84" i="6"/>
  <c r="V84" i="6"/>
  <c r="K84" i="6"/>
  <c r="C84" i="6"/>
  <c r="AR83" i="6"/>
  <c r="AQ83" i="6"/>
  <c r="AP83" i="6"/>
  <c r="AO83" i="6"/>
  <c r="AN83" i="6"/>
  <c r="AE83" i="6"/>
  <c r="AD83" i="6"/>
  <c r="AC83" i="6"/>
  <c r="AB83" i="6"/>
  <c r="AA83" i="6"/>
  <c r="Z83" i="6"/>
  <c r="X83" i="6"/>
  <c r="W83" i="6"/>
  <c r="V83" i="6"/>
  <c r="U83" i="6"/>
  <c r="AM83" i="6" s="1"/>
  <c r="T83" i="6"/>
  <c r="Y83" i="6" s="1"/>
  <c r="L83" i="6"/>
  <c r="C83" i="6"/>
  <c r="AR82" i="6"/>
  <c r="Z82" i="6" s="1"/>
  <c r="AQ82" i="6"/>
  <c r="Y82" i="6" s="1"/>
  <c r="AP82" i="6"/>
  <c r="AO82" i="6"/>
  <c r="AN82" i="6"/>
  <c r="AM82" i="6"/>
  <c r="AE82" i="6"/>
  <c r="AD82" i="6"/>
  <c r="AC82" i="6"/>
  <c r="AB82" i="6"/>
  <c r="AA82" i="6"/>
  <c r="X82" i="6"/>
  <c r="W82" i="6"/>
  <c r="V82" i="6"/>
  <c r="K82" i="6"/>
  <c r="C82" i="6"/>
  <c r="AR81" i="6"/>
  <c r="AQ81" i="6"/>
  <c r="AP81" i="6"/>
  <c r="AO81" i="6"/>
  <c r="AN81" i="6"/>
  <c r="AE81" i="6"/>
  <c r="AD81" i="6"/>
  <c r="AC81" i="6"/>
  <c r="AB81" i="6"/>
  <c r="AA81" i="6"/>
  <c r="Z81" i="6"/>
  <c r="X81" i="6"/>
  <c r="W81" i="6"/>
  <c r="V81" i="6"/>
  <c r="U81" i="6"/>
  <c r="AM81" i="6" s="1"/>
  <c r="T81" i="6"/>
  <c r="Y81" i="6" s="1"/>
  <c r="L81" i="6"/>
  <c r="C81" i="6"/>
  <c r="AR80" i="6"/>
  <c r="AQ80" i="6"/>
  <c r="Y80" i="6" s="1"/>
  <c r="AP80" i="6"/>
  <c r="AO80" i="6"/>
  <c r="AN80" i="6"/>
  <c r="AM80" i="6"/>
  <c r="AE80" i="6"/>
  <c r="AD80" i="6"/>
  <c r="AC80" i="6"/>
  <c r="AB80" i="6"/>
  <c r="AA80" i="6"/>
  <c r="Z80" i="6"/>
  <c r="X80" i="6"/>
  <c r="W80" i="6"/>
  <c r="V80" i="6"/>
  <c r="K80" i="6"/>
  <c r="C80" i="6"/>
  <c r="AR79" i="6"/>
  <c r="Z79" i="6" s="1"/>
  <c r="AQ79" i="6"/>
  <c r="AP79" i="6"/>
  <c r="AO79" i="6"/>
  <c r="AN79" i="6"/>
  <c r="AE79" i="6"/>
  <c r="AD79" i="6"/>
  <c r="AC79" i="6"/>
  <c r="AB79" i="6"/>
  <c r="AA79" i="6"/>
  <c r="X79" i="6"/>
  <c r="W79" i="6"/>
  <c r="V79" i="6"/>
  <c r="U79" i="6"/>
  <c r="AM79" i="6" s="1"/>
  <c r="T79" i="6"/>
  <c r="Y79" i="6" s="1"/>
  <c r="L79" i="6"/>
  <c r="C79" i="6"/>
  <c r="AR78" i="6"/>
  <c r="Z78" i="6" s="1"/>
  <c r="AQ78" i="6"/>
  <c r="Y78" i="6" s="1"/>
  <c r="AP78" i="6"/>
  <c r="AO78" i="6"/>
  <c r="AN78" i="6"/>
  <c r="AM78" i="6"/>
  <c r="AE78" i="6"/>
  <c r="AD78" i="6"/>
  <c r="AC78" i="6"/>
  <c r="AB78" i="6"/>
  <c r="AA78" i="6"/>
  <c r="X78" i="6"/>
  <c r="W78" i="6"/>
  <c r="V78" i="6"/>
  <c r="K78" i="6"/>
  <c r="C78" i="6"/>
  <c r="AR77" i="6"/>
  <c r="Z77" i="6" s="1"/>
  <c r="AQ77" i="6"/>
  <c r="AP77" i="6"/>
  <c r="AO77" i="6"/>
  <c r="AN77" i="6"/>
  <c r="AE77" i="6"/>
  <c r="AD77" i="6"/>
  <c r="AC77" i="6"/>
  <c r="AB77" i="6"/>
  <c r="AA77" i="6"/>
  <c r="X77" i="6"/>
  <c r="W77" i="6"/>
  <c r="V77" i="6"/>
  <c r="U77" i="6"/>
  <c r="AM77" i="6" s="1"/>
  <c r="T77" i="6"/>
  <c r="Y77" i="6" s="1"/>
  <c r="L77" i="6"/>
  <c r="C77" i="6"/>
  <c r="AR76" i="6"/>
  <c r="AQ76" i="6"/>
  <c r="Y76" i="6" s="1"/>
  <c r="AP76" i="6"/>
  <c r="AO76" i="6"/>
  <c r="AN76" i="6"/>
  <c r="AM76" i="6"/>
  <c r="AE76" i="6"/>
  <c r="AD76" i="6"/>
  <c r="AC76" i="6"/>
  <c r="AB76" i="6"/>
  <c r="AA76" i="6"/>
  <c r="Z76" i="6"/>
  <c r="X76" i="6"/>
  <c r="W76" i="6"/>
  <c r="V76" i="6"/>
  <c r="K76" i="6"/>
  <c r="C76" i="6"/>
  <c r="AR75" i="6"/>
  <c r="AQ75" i="6"/>
  <c r="AP75" i="6"/>
  <c r="AO75" i="6"/>
  <c r="AN75" i="6"/>
  <c r="AE75" i="6"/>
  <c r="AD75" i="6"/>
  <c r="AC75" i="6"/>
  <c r="AB75" i="6"/>
  <c r="AA75" i="6"/>
  <c r="Z75" i="6"/>
  <c r="X75" i="6"/>
  <c r="W75" i="6"/>
  <c r="V75" i="6"/>
  <c r="U75" i="6"/>
  <c r="AM75" i="6" s="1"/>
  <c r="T75" i="6"/>
  <c r="Y75" i="6" s="1"/>
  <c r="L75" i="6"/>
  <c r="C75" i="6"/>
  <c r="AR74" i="6"/>
  <c r="Z74" i="6" s="1"/>
  <c r="AQ74" i="6"/>
  <c r="Y74" i="6" s="1"/>
  <c r="AP74" i="6"/>
  <c r="AO74" i="6"/>
  <c r="AN74" i="6"/>
  <c r="AM74" i="6"/>
  <c r="AE74" i="6"/>
  <c r="AD74" i="6"/>
  <c r="AC74" i="6"/>
  <c r="AB74" i="6"/>
  <c r="AA74" i="6"/>
  <c r="X74" i="6"/>
  <c r="W74" i="6"/>
  <c r="V74" i="6"/>
  <c r="K74" i="6"/>
  <c r="C74" i="6"/>
  <c r="AR73" i="6"/>
  <c r="AQ73" i="6"/>
  <c r="AP73" i="6"/>
  <c r="AO73" i="6"/>
  <c r="AN73" i="6"/>
  <c r="AE73" i="6"/>
  <c r="AD73" i="6"/>
  <c r="AC73" i="6"/>
  <c r="AB73" i="6"/>
  <c r="AA73" i="6"/>
  <c r="Z73" i="6"/>
  <c r="X73" i="6"/>
  <c r="W73" i="6"/>
  <c r="V73" i="6"/>
  <c r="U73" i="6"/>
  <c r="AM73" i="6" s="1"/>
  <c r="T73" i="6"/>
  <c r="Y73" i="6" s="1"/>
  <c r="L73" i="6"/>
  <c r="C73" i="6"/>
  <c r="AR72" i="6"/>
  <c r="AQ72" i="6"/>
  <c r="Y72" i="6" s="1"/>
  <c r="AP72" i="6"/>
  <c r="AO72" i="6"/>
  <c r="AN72" i="6"/>
  <c r="AM72" i="6"/>
  <c r="AE72" i="6"/>
  <c r="AD72" i="6"/>
  <c r="AC72" i="6"/>
  <c r="AB72" i="6"/>
  <c r="AA72" i="6"/>
  <c r="Z72" i="6"/>
  <c r="X72" i="6"/>
  <c r="W72" i="6"/>
  <c r="V72" i="6"/>
  <c r="K72" i="6"/>
  <c r="C72" i="6"/>
  <c r="AR71" i="6"/>
  <c r="Z71" i="6" s="1"/>
  <c r="AQ71" i="6"/>
  <c r="AP71" i="6"/>
  <c r="AO71" i="6"/>
  <c r="AN71" i="6"/>
  <c r="AE71" i="6"/>
  <c r="AD71" i="6"/>
  <c r="AC71" i="6"/>
  <c r="AB71" i="6"/>
  <c r="AA71" i="6"/>
  <c r="X71" i="6"/>
  <c r="W71" i="6"/>
  <c r="V71" i="6"/>
  <c r="U71" i="6"/>
  <c r="AM71" i="6" s="1"/>
  <c r="T71" i="6"/>
  <c r="Y71" i="6" s="1"/>
  <c r="L71" i="6"/>
  <c r="C71" i="6"/>
  <c r="AR70" i="6"/>
  <c r="Z70" i="6" s="1"/>
  <c r="AQ70" i="6"/>
  <c r="Y70" i="6" s="1"/>
  <c r="AP70" i="6"/>
  <c r="AO70" i="6"/>
  <c r="AN70" i="6"/>
  <c r="AM70" i="6"/>
  <c r="AE70" i="6"/>
  <c r="AD70" i="6"/>
  <c r="AC70" i="6"/>
  <c r="AB70" i="6"/>
  <c r="AA70" i="6"/>
  <c r="X70" i="6"/>
  <c r="W70" i="6"/>
  <c r="V70" i="6"/>
  <c r="K70" i="6"/>
  <c r="C70" i="6"/>
  <c r="AR69" i="6"/>
  <c r="Z69" i="6" s="1"/>
  <c r="AQ69" i="6"/>
  <c r="AP69" i="6"/>
  <c r="AO69" i="6"/>
  <c r="AN69" i="6"/>
  <c r="AE69" i="6"/>
  <c r="AD69" i="6"/>
  <c r="AC69" i="6"/>
  <c r="AB69" i="6"/>
  <c r="AA69" i="6"/>
  <c r="X69" i="6"/>
  <c r="W69" i="6"/>
  <c r="V69" i="6"/>
  <c r="U69" i="6"/>
  <c r="AM69" i="6" s="1"/>
  <c r="T69" i="6"/>
  <c r="Y69" i="6" s="1"/>
  <c r="L69" i="6"/>
  <c r="C69" i="6"/>
  <c r="AR68" i="6"/>
  <c r="AQ68" i="6"/>
  <c r="Y68" i="6" s="1"/>
  <c r="AP68" i="6"/>
  <c r="AO68" i="6"/>
  <c r="AN68" i="6"/>
  <c r="AM68" i="6"/>
  <c r="AE68" i="6"/>
  <c r="AD68" i="6"/>
  <c r="AC68" i="6"/>
  <c r="AB68" i="6"/>
  <c r="AA68" i="6"/>
  <c r="Z68" i="6"/>
  <c r="X68" i="6"/>
  <c r="W68" i="6"/>
  <c r="V68" i="6"/>
  <c r="K68" i="6"/>
  <c r="C68" i="6"/>
  <c r="AR67" i="6"/>
  <c r="AQ67" i="6"/>
  <c r="AP67" i="6"/>
  <c r="AO67" i="6"/>
  <c r="AN67" i="6"/>
  <c r="AE67" i="6"/>
  <c r="AD67" i="6"/>
  <c r="AC67" i="6"/>
  <c r="AB67" i="6"/>
  <c r="AA67" i="6"/>
  <c r="Z67" i="6"/>
  <c r="X67" i="6"/>
  <c r="W67" i="6"/>
  <c r="V67" i="6"/>
  <c r="U67" i="6"/>
  <c r="AM67" i="6" s="1"/>
  <c r="T67" i="6"/>
  <c r="Y67" i="6" s="1"/>
  <c r="L67" i="6"/>
  <c r="C67" i="6"/>
  <c r="AR66" i="6"/>
  <c r="Z66" i="6" s="1"/>
  <c r="AQ66" i="6"/>
  <c r="Y66" i="6" s="1"/>
  <c r="AP66" i="6"/>
  <c r="AO66" i="6"/>
  <c r="AN66" i="6"/>
  <c r="AM66" i="6"/>
  <c r="AE66" i="6"/>
  <c r="AD66" i="6"/>
  <c r="AC66" i="6"/>
  <c r="AB66" i="6"/>
  <c r="AA66" i="6"/>
  <c r="X66" i="6"/>
  <c r="W66" i="6"/>
  <c r="V66" i="6"/>
  <c r="K66" i="6"/>
  <c r="C66" i="6"/>
  <c r="AR65" i="6"/>
  <c r="AQ65" i="6"/>
  <c r="AP65" i="6"/>
  <c r="AO65" i="6"/>
  <c r="AN65" i="6"/>
  <c r="AE65" i="6"/>
  <c r="AD65" i="6"/>
  <c r="AC65" i="6"/>
  <c r="AB65" i="6"/>
  <c r="AA65" i="6"/>
  <c r="Z65" i="6"/>
  <c r="X65" i="6"/>
  <c r="W65" i="6"/>
  <c r="V65" i="6"/>
  <c r="U65" i="6"/>
  <c r="AM65" i="6" s="1"/>
  <c r="T65" i="6"/>
  <c r="Y65" i="6" s="1"/>
  <c r="L65" i="6"/>
  <c r="C65" i="6"/>
  <c r="AR64" i="6"/>
  <c r="AQ64" i="6"/>
  <c r="Y64" i="6" s="1"/>
  <c r="AP64" i="6"/>
  <c r="AO64" i="6"/>
  <c r="AN64" i="6"/>
  <c r="AM64" i="6"/>
  <c r="AE64" i="6"/>
  <c r="AD64" i="6"/>
  <c r="AC64" i="6"/>
  <c r="AB64" i="6"/>
  <c r="AA64" i="6"/>
  <c r="Z64" i="6"/>
  <c r="X64" i="6"/>
  <c r="W64" i="6"/>
  <c r="V64" i="6"/>
  <c r="K64" i="6"/>
  <c r="C64" i="6"/>
  <c r="AR63" i="6"/>
  <c r="Z63" i="6" s="1"/>
  <c r="AQ63" i="6"/>
  <c r="AP63" i="6"/>
  <c r="AO63" i="6"/>
  <c r="AN63" i="6"/>
  <c r="AE63" i="6"/>
  <c r="AD63" i="6"/>
  <c r="AC63" i="6"/>
  <c r="AB63" i="6"/>
  <c r="AA63" i="6"/>
  <c r="X63" i="6"/>
  <c r="W63" i="6"/>
  <c r="V63" i="6"/>
  <c r="U63" i="6"/>
  <c r="AM63" i="6" s="1"/>
  <c r="T63" i="6"/>
  <c r="Y63" i="6" s="1"/>
  <c r="L63" i="6"/>
  <c r="C63" i="6"/>
  <c r="AR62" i="6"/>
  <c r="Z62" i="6" s="1"/>
  <c r="AQ62" i="6"/>
  <c r="Y62" i="6" s="1"/>
  <c r="AP62" i="6"/>
  <c r="AO62" i="6"/>
  <c r="AN62" i="6"/>
  <c r="AM62" i="6"/>
  <c r="AE62" i="6"/>
  <c r="AD62" i="6"/>
  <c r="AC62" i="6"/>
  <c r="AB62" i="6"/>
  <c r="AA62" i="6"/>
  <c r="X62" i="6"/>
  <c r="W62" i="6"/>
  <c r="V62" i="6"/>
  <c r="K62" i="6"/>
  <c r="C62" i="6"/>
  <c r="AR61" i="6"/>
  <c r="Z61" i="6" s="1"/>
  <c r="AQ61" i="6"/>
  <c r="AP61" i="6"/>
  <c r="AO61" i="6"/>
  <c r="AN61" i="6"/>
  <c r="AE61" i="6"/>
  <c r="AD61" i="6"/>
  <c r="AC61" i="6"/>
  <c r="AB61" i="6"/>
  <c r="AA61" i="6"/>
  <c r="X61" i="6"/>
  <c r="W61" i="6"/>
  <c r="V61" i="6"/>
  <c r="U61" i="6"/>
  <c r="AM61" i="6" s="1"/>
  <c r="T61" i="6"/>
  <c r="Y61" i="6" s="1"/>
  <c r="L61" i="6"/>
  <c r="C61" i="6"/>
  <c r="AR60" i="6"/>
  <c r="AQ60" i="6"/>
  <c r="Y60" i="6" s="1"/>
  <c r="AP60" i="6"/>
  <c r="AO60" i="6"/>
  <c r="AN60" i="6"/>
  <c r="AM60" i="6"/>
  <c r="AE60" i="6"/>
  <c r="AD60" i="6"/>
  <c r="AC60" i="6"/>
  <c r="AB60" i="6"/>
  <c r="AA60" i="6"/>
  <c r="Z60" i="6"/>
  <c r="X60" i="6"/>
  <c r="W60" i="6"/>
  <c r="V60" i="6"/>
  <c r="K60" i="6"/>
  <c r="C60" i="6"/>
  <c r="AR59" i="6"/>
  <c r="AQ59" i="6"/>
  <c r="AP59" i="6"/>
  <c r="AO59" i="6"/>
  <c r="AN59" i="6"/>
  <c r="AE59" i="6"/>
  <c r="AD59" i="6"/>
  <c r="AC59" i="6"/>
  <c r="AB59" i="6"/>
  <c r="AA59" i="6"/>
  <c r="Z59" i="6"/>
  <c r="X59" i="6"/>
  <c r="W59" i="6"/>
  <c r="V59" i="6"/>
  <c r="U59" i="6"/>
  <c r="AM59" i="6" s="1"/>
  <c r="T59" i="6"/>
  <c r="Y59" i="6" s="1"/>
  <c r="L59" i="6"/>
  <c r="C59" i="6"/>
  <c r="AR58" i="6"/>
  <c r="Z58" i="6" s="1"/>
  <c r="AQ58" i="6"/>
  <c r="Y58" i="6" s="1"/>
  <c r="AP58" i="6"/>
  <c r="AO58" i="6"/>
  <c r="AN58" i="6"/>
  <c r="AM58" i="6"/>
  <c r="AE58" i="6"/>
  <c r="AD58" i="6"/>
  <c r="AC58" i="6"/>
  <c r="AB58" i="6"/>
  <c r="AA58" i="6"/>
  <c r="X58" i="6"/>
  <c r="W58" i="6"/>
  <c r="V58" i="6"/>
  <c r="K58" i="6"/>
  <c r="C58" i="6"/>
  <c r="AR57" i="6"/>
  <c r="AQ57" i="6"/>
  <c r="AP57" i="6"/>
  <c r="AO57" i="6"/>
  <c r="AN57" i="6"/>
  <c r="AE57" i="6"/>
  <c r="AD57" i="6"/>
  <c r="AC57" i="6"/>
  <c r="AB57" i="6"/>
  <c r="AA57" i="6"/>
  <c r="Z57" i="6"/>
  <c r="X57" i="6"/>
  <c r="W57" i="6"/>
  <c r="V57" i="6"/>
  <c r="U57" i="6"/>
  <c r="AM57" i="6" s="1"/>
  <c r="T57" i="6"/>
  <c r="Y57" i="6" s="1"/>
  <c r="L57" i="6"/>
  <c r="C57" i="6"/>
  <c r="AR56" i="6"/>
  <c r="AQ56" i="6"/>
  <c r="Y56" i="6" s="1"/>
  <c r="AP56" i="6"/>
  <c r="AO56" i="6"/>
  <c r="AN56" i="6"/>
  <c r="AM56" i="6"/>
  <c r="AE56" i="6"/>
  <c r="AD56" i="6"/>
  <c r="AC56" i="6"/>
  <c r="AB56" i="6"/>
  <c r="AA56" i="6"/>
  <c r="Z56" i="6"/>
  <c r="X56" i="6"/>
  <c r="W56" i="6"/>
  <c r="V56" i="6"/>
  <c r="K56" i="6"/>
  <c r="C56" i="6"/>
  <c r="AR55" i="6"/>
  <c r="Z55" i="6" s="1"/>
  <c r="AQ55" i="6"/>
  <c r="AP55" i="6"/>
  <c r="AO55" i="6"/>
  <c r="AN55" i="6"/>
  <c r="AE55" i="6"/>
  <c r="AD55" i="6"/>
  <c r="AC55" i="6"/>
  <c r="AB55" i="6"/>
  <c r="AA55" i="6"/>
  <c r="X55" i="6"/>
  <c r="W55" i="6"/>
  <c r="V55" i="6"/>
  <c r="U55" i="6"/>
  <c r="AM55" i="6" s="1"/>
  <c r="T55" i="6"/>
  <c r="Y55" i="6" s="1"/>
  <c r="L55" i="6"/>
  <c r="C55" i="6"/>
  <c r="AR54" i="6"/>
  <c r="Z54" i="6" s="1"/>
  <c r="AQ54" i="6"/>
  <c r="Y54" i="6" s="1"/>
  <c r="AP54" i="6"/>
  <c r="AO54" i="6"/>
  <c r="AN54" i="6"/>
  <c r="AM54" i="6"/>
  <c r="AE54" i="6"/>
  <c r="AD54" i="6"/>
  <c r="AC54" i="6"/>
  <c r="AB54" i="6"/>
  <c r="AA54" i="6"/>
  <c r="X54" i="6"/>
  <c r="W54" i="6"/>
  <c r="V54" i="6"/>
  <c r="K54" i="6"/>
  <c r="C54" i="6"/>
  <c r="AR53" i="6"/>
  <c r="Z53" i="6" s="1"/>
  <c r="AQ53" i="6"/>
  <c r="AP53" i="6"/>
  <c r="AO53" i="6"/>
  <c r="AN53" i="6"/>
  <c r="AE53" i="6"/>
  <c r="AD53" i="6"/>
  <c r="AC53" i="6"/>
  <c r="AB53" i="6"/>
  <c r="AA53" i="6"/>
  <c r="X53" i="6"/>
  <c r="W53" i="6"/>
  <c r="V53" i="6"/>
  <c r="U53" i="6"/>
  <c r="AM53" i="6" s="1"/>
  <c r="T53" i="6"/>
  <c r="Y53" i="6" s="1"/>
  <c r="L53" i="6"/>
  <c r="C53" i="6"/>
  <c r="AR52" i="6"/>
  <c r="AQ52" i="6"/>
  <c r="Y52" i="6" s="1"/>
  <c r="AP52" i="6"/>
  <c r="AO52" i="6"/>
  <c r="AN52" i="6"/>
  <c r="AM52" i="6"/>
  <c r="AE52" i="6"/>
  <c r="AD52" i="6"/>
  <c r="AC52" i="6"/>
  <c r="AB52" i="6"/>
  <c r="AA52" i="6"/>
  <c r="Z52" i="6"/>
  <c r="X52" i="6"/>
  <c r="W52" i="6"/>
  <c r="V52" i="6"/>
  <c r="K52" i="6"/>
  <c r="C52" i="6"/>
  <c r="AR51" i="6"/>
  <c r="AQ51" i="6"/>
  <c r="AP51" i="6"/>
  <c r="AO51" i="6"/>
  <c r="AN51" i="6"/>
  <c r="AE51" i="6"/>
  <c r="AD51" i="6"/>
  <c r="AC51" i="6"/>
  <c r="AB51" i="6"/>
  <c r="AA51" i="6"/>
  <c r="Z51" i="6"/>
  <c r="X51" i="6"/>
  <c r="W51" i="6"/>
  <c r="V51" i="6"/>
  <c r="U51" i="6"/>
  <c r="AM51" i="6" s="1"/>
  <c r="T51" i="6"/>
  <c r="Y51" i="6" s="1"/>
  <c r="L51" i="6"/>
  <c r="C51" i="6"/>
  <c r="AR50" i="6"/>
  <c r="Z50" i="6" s="1"/>
  <c r="AQ50" i="6"/>
  <c r="Y50" i="6" s="1"/>
  <c r="AP50" i="6"/>
  <c r="AO50" i="6"/>
  <c r="AN50" i="6"/>
  <c r="AM50" i="6"/>
  <c r="AE50" i="6"/>
  <c r="AD50" i="6"/>
  <c r="AC50" i="6"/>
  <c r="AB50" i="6"/>
  <c r="AA50" i="6"/>
  <c r="X50" i="6"/>
  <c r="W50" i="6"/>
  <c r="V50" i="6"/>
  <c r="K50" i="6"/>
  <c r="C50" i="6"/>
  <c r="AR49" i="6"/>
  <c r="AQ49" i="6"/>
  <c r="AP49" i="6"/>
  <c r="AO49" i="6"/>
  <c r="AN49" i="6"/>
  <c r="AE49" i="6"/>
  <c r="AD49" i="6"/>
  <c r="AC49" i="6"/>
  <c r="AB49" i="6"/>
  <c r="AA49" i="6"/>
  <c r="Z49" i="6"/>
  <c r="X49" i="6"/>
  <c r="W49" i="6"/>
  <c r="V49" i="6"/>
  <c r="U49" i="6"/>
  <c r="AM49" i="6" s="1"/>
  <c r="T49" i="6"/>
  <c r="Y49" i="6" s="1"/>
  <c r="L49" i="6"/>
  <c r="C49" i="6"/>
  <c r="AR48" i="6"/>
  <c r="AQ48" i="6"/>
  <c r="Y48" i="6" s="1"/>
  <c r="AP48" i="6"/>
  <c r="AO48" i="6"/>
  <c r="AN48" i="6"/>
  <c r="AM48" i="6"/>
  <c r="AE48" i="6"/>
  <c r="AD48" i="6"/>
  <c r="AC48" i="6"/>
  <c r="AB48" i="6"/>
  <c r="AA48" i="6"/>
  <c r="Z48" i="6"/>
  <c r="X48" i="6"/>
  <c r="W48" i="6"/>
  <c r="V48" i="6"/>
  <c r="K48" i="6"/>
  <c r="C48" i="6"/>
  <c r="AR47" i="6"/>
  <c r="Z47" i="6" s="1"/>
  <c r="AQ47" i="6"/>
  <c r="AP47" i="6"/>
  <c r="AO47" i="6"/>
  <c r="AN47" i="6"/>
  <c r="AE47" i="6"/>
  <c r="AD47" i="6"/>
  <c r="AC47" i="6"/>
  <c r="AB47" i="6"/>
  <c r="AA47" i="6"/>
  <c r="X47" i="6"/>
  <c r="W47" i="6"/>
  <c r="V47" i="6"/>
  <c r="U47" i="6"/>
  <c r="AM47" i="6" s="1"/>
  <c r="T47" i="6"/>
  <c r="Y47" i="6" s="1"/>
  <c r="L47" i="6"/>
  <c r="C47" i="6"/>
  <c r="AR46" i="6"/>
  <c r="Z46" i="6" s="1"/>
  <c r="AQ46" i="6"/>
  <c r="Y46" i="6" s="1"/>
  <c r="AP46" i="6"/>
  <c r="AO46" i="6"/>
  <c r="AN46" i="6"/>
  <c r="AM46" i="6"/>
  <c r="AE46" i="6"/>
  <c r="AD46" i="6"/>
  <c r="AC46" i="6"/>
  <c r="AB46" i="6"/>
  <c r="AA46" i="6"/>
  <c r="X46" i="6"/>
  <c r="W46" i="6"/>
  <c r="V46" i="6"/>
  <c r="K46" i="6"/>
  <c r="C46" i="6"/>
  <c r="AR45" i="6"/>
  <c r="Z45" i="6" s="1"/>
  <c r="AQ45" i="6"/>
  <c r="AP45" i="6"/>
  <c r="AO45" i="6"/>
  <c r="AN45" i="6"/>
  <c r="AE45" i="6"/>
  <c r="AD45" i="6"/>
  <c r="AC45" i="6"/>
  <c r="AB45" i="6"/>
  <c r="AA45" i="6"/>
  <c r="X45" i="6"/>
  <c r="W45" i="6"/>
  <c r="V45" i="6"/>
  <c r="U45" i="6"/>
  <c r="AM45" i="6" s="1"/>
  <c r="T45" i="6"/>
  <c r="Y45" i="6" s="1"/>
  <c r="L45" i="6"/>
  <c r="C45" i="6"/>
  <c r="AR44" i="6"/>
  <c r="AQ44" i="6"/>
  <c r="Y44" i="6" s="1"/>
  <c r="AP44" i="6"/>
  <c r="AO44" i="6"/>
  <c r="AN44" i="6"/>
  <c r="AM44" i="6"/>
  <c r="AE44" i="6"/>
  <c r="AD44" i="6"/>
  <c r="AC44" i="6"/>
  <c r="AB44" i="6"/>
  <c r="AA44" i="6"/>
  <c r="Z44" i="6"/>
  <c r="X44" i="6"/>
  <c r="W44" i="6"/>
  <c r="V44" i="6"/>
  <c r="K44" i="6"/>
  <c r="C44" i="6"/>
  <c r="AR43" i="6"/>
  <c r="AQ43" i="6"/>
  <c r="AP43" i="6"/>
  <c r="AO43" i="6"/>
  <c r="AN43" i="6"/>
  <c r="AE43" i="6"/>
  <c r="AD43" i="6"/>
  <c r="AC43" i="6"/>
  <c r="AB43" i="6"/>
  <c r="AA43" i="6"/>
  <c r="Z43" i="6"/>
  <c r="X43" i="6"/>
  <c r="W43" i="6"/>
  <c r="V43" i="6"/>
  <c r="U43" i="6"/>
  <c r="AM43" i="6" s="1"/>
  <c r="T43" i="6"/>
  <c r="Y43" i="6" s="1"/>
  <c r="L43" i="6"/>
  <c r="C43" i="6"/>
  <c r="AR42" i="6"/>
  <c r="Z42" i="6" s="1"/>
  <c r="AQ42" i="6"/>
  <c r="Y42" i="6" s="1"/>
  <c r="AP42" i="6"/>
  <c r="AO42" i="6"/>
  <c r="AN42" i="6"/>
  <c r="AM42" i="6"/>
  <c r="AE42" i="6"/>
  <c r="AD42" i="6"/>
  <c r="AC42" i="6"/>
  <c r="AB42" i="6"/>
  <c r="AA42" i="6"/>
  <c r="X42" i="6"/>
  <c r="W42" i="6"/>
  <c r="V42" i="6"/>
  <c r="K42" i="6"/>
  <c r="C42" i="6"/>
  <c r="AR41" i="6"/>
  <c r="AQ41" i="6"/>
  <c r="AP41" i="6"/>
  <c r="AO41" i="6"/>
  <c r="AN41" i="6"/>
  <c r="AE41" i="6"/>
  <c r="AD41" i="6"/>
  <c r="AC41" i="6"/>
  <c r="AB41" i="6"/>
  <c r="AA41" i="6"/>
  <c r="Z41" i="6"/>
  <c r="X41" i="6"/>
  <c r="W41" i="6"/>
  <c r="V41" i="6"/>
  <c r="U41" i="6"/>
  <c r="AM41" i="6" s="1"/>
  <c r="T41" i="6"/>
  <c r="Y41" i="6" s="1"/>
  <c r="L41" i="6"/>
  <c r="C41" i="6"/>
  <c r="AR40" i="6"/>
  <c r="AQ40" i="6"/>
  <c r="Y40" i="6" s="1"/>
  <c r="AP40" i="6"/>
  <c r="AO40" i="6"/>
  <c r="AN40" i="6"/>
  <c r="AM40" i="6"/>
  <c r="AE40" i="6"/>
  <c r="AD40" i="6"/>
  <c r="AC40" i="6"/>
  <c r="AB40" i="6"/>
  <c r="AA40" i="6"/>
  <c r="Z40" i="6"/>
  <c r="X40" i="6"/>
  <c r="W40" i="6"/>
  <c r="V40" i="6"/>
  <c r="K40" i="6"/>
  <c r="C40" i="6"/>
  <c r="AR39" i="6"/>
  <c r="Z39" i="6" s="1"/>
  <c r="AQ39" i="6"/>
  <c r="AP39" i="6"/>
  <c r="AO39" i="6"/>
  <c r="AN39" i="6"/>
  <c r="AE39" i="6"/>
  <c r="AD39" i="6"/>
  <c r="AC39" i="6"/>
  <c r="AB39" i="6"/>
  <c r="AA39" i="6"/>
  <c r="X39" i="6"/>
  <c r="W39" i="6"/>
  <c r="V39" i="6"/>
  <c r="U39" i="6"/>
  <c r="AM39" i="6" s="1"/>
  <c r="T39" i="6"/>
  <c r="Y39" i="6" s="1"/>
  <c r="L39" i="6"/>
  <c r="C39" i="6"/>
  <c r="AR38" i="6"/>
  <c r="Z38" i="6" s="1"/>
  <c r="AQ38" i="6"/>
  <c r="Y38" i="6" s="1"/>
  <c r="AP38" i="6"/>
  <c r="AO38" i="6"/>
  <c r="AN38" i="6"/>
  <c r="AM38" i="6"/>
  <c r="AE38" i="6"/>
  <c r="AD38" i="6"/>
  <c r="AC38" i="6"/>
  <c r="AB38" i="6"/>
  <c r="AA38" i="6"/>
  <c r="X38" i="6"/>
  <c r="W38" i="6"/>
  <c r="V38" i="6"/>
  <c r="K38" i="6"/>
  <c r="C38" i="6"/>
  <c r="AR37" i="6"/>
  <c r="Z37" i="6" s="1"/>
  <c r="AQ37" i="6"/>
  <c r="AP37" i="6"/>
  <c r="AO37" i="6"/>
  <c r="AN37" i="6"/>
  <c r="AE37" i="6"/>
  <c r="AD37" i="6"/>
  <c r="AC37" i="6"/>
  <c r="AB37" i="6"/>
  <c r="AA37" i="6"/>
  <c r="X37" i="6"/>
  <c r="W37" i="6"/>
  <c r="V37" i="6"/>
  <c r="U37" i="6"/>
  <c r="AM37" i="6" s="1"/>
  <c r="T37" i="6"/>
  <c r="Y37" i="6" s="1"/>
  <c r="L37" i="6"/>
  <c r="C37" i="6"/>
  <c r="AR36" i="6"/>
  <c r="AQ36" i="6"/>
  <c r="Y36" i="6" s="1"/>
  <c r="AP36" i="6"/>
  <c r="AO36" i="6"/>
  <c r="AN36" i="6"/>
  <c r="AM36" i="6"/>
  <c r="AE36" i="6"/>
  <c r="AD36" i="6"/>
  <c r="AC36" i="6"/>
  <c r="AB36" i="6"/>
  <c r="AA36" i="6"/>
  <c r="Z36" i="6"/>
  <c r="X36" i="6"/>
  <c r="W36" i="6"/>
  <c r="V36" i="6"/>
  <c r="K36" i="6"/>
  <c r="C36" i="6"/>
  <c r="AR35" i="6"/>
  <c r="AQ35" i="6"/>
  <c r="AP35" i="6"/>
  <c r="AO35" i="6"/>
  <c r="AN35" i="6"/>
  <c r="AE35" i="6"/>
  <c r="AD35" i="6"/>
  <c r="AC35" i="6"/>
  <c r="AB35" i="6"/>
  <c r="AA35" i="6"/>
  <c r="Z35" i="6"/>
  <c r="X35" i="6"/>
  <c r="W35" i="6"/>
  <c r="V35" i="6"/>
  <c r="U35" i="6"/>
  <c r="AM35" i="6" s="1"/>
  <c r="T35" i="6"/>
  <c r="Y35" i="6" s="1"/>
  <c r="L35" i="6"/>
  <c r="C35" i="6"/>
  <c r="AR34" i="6"/>
  <c r="Z34" i="6" s="1"/>
  <c r="AQ34" i="6"/>
  <c r="Y34" i="6" s="1"/>
  <c r="AP34" i="6"/>
  <c r="AO34" i="6"/>
  <c r="AN34" i="6"/>
  <c r="AM34" i="6"/>
  <c r="AE34" i="6"/>
  <c r="AD34" i="6"/>
  <c r="AC34" i="6"/>
  <c r="AB34" i="6"/>
  <c r="AA34" i="6"/>
  <c r="X34" i="6"/>
  <c r="W34" i="6"/>
  <c r="V34" i="6"/>
  <c r="K34" i="6"/>
  <c r="C34" i="6"/>
  <c r="AR33" i="6"/>
  <c r="AQ33" i="6"/>
  <c r="AP33" i="6"/>
  <c r="AO33" i="6"/>
  <c r="AN33" i="6"/>
  <c r="AE33" i="6"/>
  <c r="AD33" i="6"/>
  <c r="AC33" i="6"/>
  <c r="AB33" i="6"/>
  <c r="AA33" i="6"/>
  <c r="Z33" i="6"/>
  <c r="X33" i="6"/>
  <c r="W33" i="6"/>
  <c r="V33" i="6"/>
  <c r="U33" i="6"/>
  <c r="AM33" i="6" s="1"/>
  <c r="T33" i="6"/>
  <c r="Y33" i="6" s="1"/>
  <c r="L33" i="6"/>
  <c r="C33" i="6"/>
  <c r="AR32" i="6"/>
  <c r="AQ32" i="6"/>
  <c r="Y32" i="6" s="1"/>
  <c r="AP32" i="6"/>
  <c r="AO32" i="6"/>
  <c r="AN32" i="6"/>
  <c r="AM32" i="6"/>
  <c r="AE32" i="6"/>
  <c r="AD32" i="6"/>
  <c r="AC32" i="6"/>
  <c r="AB32" i="6"/>
  <c r="AA32" i="6"/>
  <c r="Z32" i="6"/>
  <c r="X32" i="6"/>
  <c r="W32" i="6"/>
  <c r="V32" i="6"/>
  <c r="K32" i="6"/>
  <c r="C32" i="6"/>
  <c r="AR31" i="6"/>
  <c r="Z31" i="6" s="1"/>
  <c r="AQ31" i="6"/>
  <c r="AP31" i="6"/>
  <c r="AO31" i="6"/>
  <c r="AN31" i="6"/>
  <c r="AE31" i="6"/>
  <c r="AD31" i="6"/>
  <c r="AC31" i="6"/>
  <c r="AB31" i="6"/>
  <c r="AA31" i="6"/>
  <c r="X31" i="6"/>
  <c r="W31" i="6"/>
  <c r="V31" i="6"/>
  <c r="U31" i="6"/>
  <c r="AM31" i="6" s="1"/>
  <c r="T31" i="6"/>
  <c r="Y31" i="6" s="1"/>
  <c r="L31" i="6"/>
  <c r="C31" i="6"/>
  <c r="AR30" i="6"/>
  <c r="Z30" i="6" s="1"/>
  <c r="AQ30" i="6"/>
  <c r="Y30" i="6" s="1"/>
  <c r="AP30" i="6"/>
  <c r="AO30" i="6"/>
  <c r="AN30" i="6"/>
  <c r="AM30" i="6"/>
  <c r="AE30" i="6"/>
  <c r="AD30" i="6"/>
  <c r="AC30" i="6"/>
  <c r="AB30" i="6"/>
  <c r="AA30" i="6"/>
  <c r="X30" i="6"/>
  <c r="W30" i="6"/>
  <c r="V30" i="6"/>
  <c r="K30" i="6"/>
  <c r="C30" i="6"/>
  <c r="AR29" i="6"/>
  <c r="Z29" i="6" s="1"/>
  <c r="AQ29" i="6"/>
  <c r="AP29" i="6"/>
  <c r="AO29" i="6"/>
  <c r="AN29" i="6"/>
  <c r="AE29" i="6"/>
  <c r="AD29" i="6"/>
  <c r="AC29" i="6"/>
  <c r="AB29" i="6"/>
  <c r="AA29" i="6"/>
  <c r="X29" i="6"/>
  <c r="W29" i="6"/>
  <c r="V29" i="6"/>
  <c r="U29" i="6"/>
  <c r="AM29" i="6" s="1"/>
  <c r="T29" i="6"/>
  <c r="Y29" i="6" s="1"/>
  <c r="L29" i="6"/>
  <c r="C29" i="6"/>
  <c r="AR28" i="6"/>
  <c r="AQ28" i="6"/>
  <c r="Y28" i="6" s="1"/>
  <c r="AP28" i="6"/>
  <c r="AO28" i="6"/>
  <c r="AN28" i="6"/>
  <c r="AM28" i="6"/>
  <c r="AE28" i="6"/>
  <c r="AD28" i="6"/>
  <c r="AC28" i="6"/>
  <c r="AB28" i="6"/>
  <c r="AA28" i="6"/>
  <c r="Z28" i="6"/>
  <c r="X28" i="6"/>
  <c r="W28" i="6"/>
  <c r="V28" i="6"/>
  <c r="K28" i="6"/>
  <c r="C28" i="6"/>
  <c r="AR27" i="6"/>
  <c r="AQ27" i="6"/>
  <c r="AP27" i="6"/>
  <c r="AO27" i="6"/>
  <c r="AN27" i="6"/>
  <c r="AE27" i="6"/>
  <c r="AD27" i="6"/>
  <c r="AC27" i="6"/>
  <c r="AB27" i="6"/>
  <c r="AA27" i="6"/>
  <c r="Z27" i="6"/>
  <c r="X27" i="6"/>
  <c r="W27" i="6"/>
  <c r="V27" i="6"/>
  <c r="U27" i="6"/>
  <c r="AM27" i="6" s="1"/>
  <c r="T27" i="6"/>
  <c r="Y27" i="6" s="1"/>
  <c r="L27" i="6"/>
  <c r="C27" i="6"/>
  <c r="AR26" i="6"/>
  <c r="Z26" i="6" s="1"/>
  <c r="AQ26" i="6"/>
  <c r="Y26" i="6" s="1"/>
  <c r="AP26" i="6"/>
  <c r="AO26" i="6"/>
  <c r="AN26" i="6"/>
  <c r="AM26" i="6"/>
  <c r="AE26" i="6"/>
  <c r="AD26" i="6"/>
  <c r="AC26" i="6"/>
  <c r="AB26" i="6"/>
  <c r="AA26" i="6"/>
  <c r="X26" i="6"/>
  <c r="W26" i="6"/>
  <c r="V26" i="6"/>
  <c r="K26" i="6"/>
  <c r="C26" i="6"/>
  <c r="AR25" i="6"/>
  <c r="AQ25" i="6"/>
  <c r="AP25" i="6"/>
  <c r="AO25" i="6"/>
  <c r="AN25" i="6"/>
  <c r="AE25" i="6"/>
  <c r="AD25" i="6"/>
  <c r="AC25" i="6"/>
  <c r="AB25" i="6"/>
  <c r="AA25" i="6"/>
  <c r="Z25" i="6"/>
  <c r="X25" i="6"/>
  <c r="W25" i="6"/>
  <c r="V25" i="6"/>
  <c r="U25" i="6"/>
  <c r="AM25" i="6" s="1"/>
  <c r="T25" i="6"/>
  <c r="Y25" i="6" s="1"/>
  <c r="L25" i="6"/>
  <c r="C25" i="6"/>
  <c r="AR24" i="6"/>
  <c r="AQ24" i="6"/>
  <c r="Y24" i="6" s="1"/>
  <c r="AP24" i="6"/>
  <c r="AO24" i="6"/>
  <c r="AN24" i="6"/>
  <c r="AM24" i="6"/>
  <c r="AE24" i="6"/>
  <c r="AD24" i="6"/>
  <c r="AC24" i="6"/>
  <c r="AB24" i="6"/>
  <c r="AA24" i="6"/>
  <c r="Z24" i="6"/>
  <c r="X24" i="6"/>
  <c r="W24" i="6"/>
  <c r="V24" i="6"/>
  <c r="K24" i="6"/>
  <c r="C24" i="6"/>
  <c r="AR23" i="6"/>
  <c r="Z23" i="6" s="1"/>
  <c r="AQ23" i="6"/>
  <c r="AP23" i="6"/>
  <c r="AO23" i="6"/>
  <c r="AN23" i="6"/>
  <c r="AE23" i="6"/>
  <c r="AD23" i="6"/>
  <c r="AC23" i="6"/>
  <c r="AB23" i="6"/>
  <c r="AA23" i="6"/>
  <c r="X23" i="6"/>
  <c r="W23" i="6"/>
  <c r="V23" i="6"/>
  <c r="U23" i="6"/>
  <c r="AM23" i="6" s="1"/>
  <c r="T23" i="6"/>
  <c r="Y23" i="6" s="1"/>
  <c r="L23" i="6"/>
  <c r="C23" i="6"/>
  <c r="AR22" i="6"/>
  <c r="Z22" i="6" s="1"/>
  <c r="AQ22" i="6"/>
  <c r="Y22" i="6" s="1"/>
  <c r="AP22" i="6"/>
  <c r="AO22" i="6"/>
  <c r="AN22" i="6"/>
  <c r="AM22" i="6"/>
  <c r="AE22" i="6"/>
  <c r="AD22" i="6"/>
  <c r="AC22" i="6"/>
  <c r="AB22" i="6"/>
  <c r="AA22" i="6"/>
  <c r="X22" i="6"/>
  <c r="W22" i="6"/>
  <c r="V22" i="6"/>
  <c r="K22" i="6"/>
  <c r="C22" i="6"/>
  <c r="AR21" i="6"/>
  <c r="Z21" i="6" s="1"/>
  <c r="AQ21" i="6"/>
  <c r="AP21" i="6"/>
  <c r="AO21" i="6"/>
  <c r="AN21" i="6"/>
  <c r="AE21" i="6"/>
  <c r="AD21" i="6"/>
  <c r="AC21" i="6"/>
  <c r="AB21" i="6"/>
  <c r="AA21" i="6"/>
  <c r="X21" i="6"/>
  <c r="W21" i="6"/>
  <c r="V21" i="6"/>
  <c r="U21" i="6"/>
  <c r="AM21" i="6" s="1"/>
  <c r="T21" i="6"/>
  <c r="Y21" i="6" s="1"/>
  <c r="L21" i="6"/>
  <c r="C21" i="6"/>
  <c r="AR20" i="6"/>
  <c r="Z20" i="6" s="1"/>
  <c r="AQ20" i="6"/>
  <c r="Y20" i="6" s="1"/>
  <c r="AP20" i="6"/>
  <c r="AO20" i="6"/>
  <c r="AN20" i="6"/>
  <c r="AM20" i="6"/>
  <c r="AE20" i="6"/>
  <c r="AD20" i="6"/>
  <c r="AC20" i="6"/>
  <c r="AB20" i="6"/>
  <c r="AA20" i="6"/>
  <c r="X20" i="6"/>
  <c r="W20" i="6"/>
  <c r="V20" i="6"/>
  <c r="K20" i="6"/>
  <c r="C20" i="6"/>
  <c r="AR19" i="6"/>
  <c r="Z19" i="6" s="1"/>
  <c r="AQ19" i="6"/>
  <c r="AP19" i="6"/>
  <c r="AO19" i="6"/>
  <c r="AN19" i="6"/>
  <c r="AE19" i="6"/>
  <c r="AD19" i="6"/>
  <c r="AC19" i="6"/>
  <c r="AB19" i="6"/>
  <c r="AA19" i="6"/>
  <c r="X19" i="6"/>
  <c r="W19" i="6"/>
  <c r="V19" i="6"/>
  <c r="U19" i="6"/>
  <c r="AM19" i="6" s="1"/>
  <c r="T19" i="6"/>
  <c r="Y19" i="6" s="1"/>
  <c r="L19" i="6"/>
  <c r="C19" i="6"/>
  <c r="AE18" i="6"/>
  <c r="AE17" i="6"/>
  <c r="AR18" i="6"/>
  <c r="Z18" i="6" s="1"/>
  <c r="AQ18" i="6"/>
  <c r="Y18" i="6" s="1"/>
  <c r="AP18" i="6"/>
  <c r="AO18" i="6"/>
  <c r="AN18" i="6"/>
  <c r="AM18" i="6"/>
  <c r="AR17" i="6"/>
  <c r="Z17" i="6" s="1"/>
  <c r="AQ17" i="6"/>
  <c r="AP17" i="6"/>
  <c r="AO17" i="6"/>
  <c r="AN17" i="6"/>
  <c r="AD18" i="6"/>
  <c r="AC18" i="6"/>
  <c r="AB18" i="6"/>
  <c r="AA18" i="6"/>
  <c r="AD17" i="6"/>
  <c r="AC17" i="6"/>
  <c r="AB17" i="6"/>
  <c r="AA17" i="6"/>
  <c r="U17" i="6"/>
  <c r="AM17" i="6" s="1"/>
  <c r="T17" i="6"/>
  <c r="Y17" i="6" s="1"/>
  <c r="V17" i="6"/>
  <c r="X18" i="6"/>
  <c r="W18" i="6"/>
  <c r="V18" i="6"/>
  <c r="X17" i="6"/>
  <c r="W17" i="6"/>
  <c r="K18" i="6"/>
  <c r="L17" i="6"/>
  <c r="C18" i="6"/>
  <c r="C17" i="6"/>
  <c r="AR7" i="5" l="1"/>
  <c r="AP7" i="5" s="1"/>
  <c r="AR7" i="1"/>
  <c r="AP7" i="1" s="1"/>
  <c r="AR24" i="5" l="1"/>
  <c r="AP18" i="5"/>
  <c r="Z17" i="5"/>
  <c r="AA16" i="5"/>
  <c r="AR16" i="5"/>
  <c r="AR15" i="5"/>
  <c r="Z14" i="5"/>
  <c r="AL13" i="5"/>
  <c r="AA13" i="5"/>
  <c r="H17" i="5"/>
  <c r="H16" i="5"/>
  <c r="H14" i="5"/>
  <c r="H13" i="5"/>
  <c r="AR24" i="1"/>
  <c r="AP18" i="1"/>
  <c r="Z17" i="1"/>
  <c r="AR16" i="1"/>
  <c r="AA16" i="1"/>
  <c r="AR15" i="1"/>
  <c r="Z14" i="1"/>
  <c r="AL13" i="1"/>
  <c r="AA13" i="1"/>
  <c r="H17" i="1"/>
  <c r="H16" i="1"/>
  <c r="H14" i="1"/>
  <c r="H13" i="1"/>
  <c r="AP3" i="6" l="1"/>
  <c r="AM3" i="6"/>
  <c r="AJ3" i="6"/>
  <c r="AJ11" i="6" l="1"/>
  <c r="AA12" i="6"/>
  <c r="AB11" i="6"/>
  <c r="G12" i="6"/>
  <c r="G11" i="6"/>
  <c r="AH24" i="5" l="1"/>
  <c r="AG24" i="5"/>
  <c r="AF24" i="5"/>
  <c r="AE24" i="5"/>
  <c r="AD24" i="5"/>
  <c r="AC24" i="5"/>
  <c r="AB24" i="5"/>
  <c r="AA24" i="5"/>
  <c r="AA23" i="5"/>
  <c r="G23" i="5"/>
  <c r="AL22" i="5"/>
  <c r="AB22" i="5"/>
  <c r="G22" i="5"/>
  <c r="AR18" i="5"/>
  <c r="AQ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T17" i="5"/>
  <c r="S17" i="5"/>
  <c r="R17" i="5"/>
  <c r="Q17" i="5"/>
  <c r="P17" i="5"/>
  <c r="O17" i="5"/>
  <c r="N17" i="5"/>
  <c r="M17" i="5"/>
  <c r="L17" i="5"/>
  <c r="K17" i="5"/>
  <c r="J17" i="5"/>
  <c r="I17" i="5"/>
  <c r="Z18" i="5"/>
  <c r="AI16" i="5"/>
  <c r="AH16" i="5"/>
  <c r="AG16" i="5"/>
  <c r="AF16" i="5"/>
  <c r="AE16" i="5"/>
  <c r="AD16" i="5"/>
  <c r="AC16" i="5"/>
  <c r="AB16" i="5"/>
  <c r="T16" i="5"/>
  <c r="S16" i="5"/>
  <c r="R16" i="5"/>
  <c r="Q16" i="5"/>
  <c r="P16" i="5"/>
  <c r="O16" i="5"/>
  <c r="N16" i="5"/>
  <c r="M16" i="5"/>
  <c r="L16" i="5"/>
  <c r="K16" i="5"/>
  <c r="J16" i="5"/>
  <c r="I16" i="5"/>
  <c r="AG15" i="5"/>
  <c r="AF15" i="5"/>
  <c r="AE15" i="5"/>
  <c r="AD15" i="5"/>
  <c r="AC15" i="5"/>
  <c r="AB15" i="5"/>
  <c r="AA15" i="5"/>
  <c r="Z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G18" i="5" s="1"/>
  <c r="AF14" i="5"/>
  <c r="AF18" i="5" s="1"/>
  <c r="AE14" i="5"/>
  <c r="AE18" i="5" s="1"/>
  <c r="AD14" i="5"/>
  <c r="AD18" i="5" s="1"/>
  <c r="AC14" i="5"/>
  <c r="AC18" i="5" s="1"/>
  <c r="AB14" i="5"/>
  <c r="AB18" i="5" s="1"/>
  <c r="AA14" i="5"/>
  <c r="AA18" i="5" s="1"/>
  <c r="T14" i="5"/>
  <c r="S14" i="5"/>
  <c r="R14" i="5"/>
  <c r="Q14" i="5"/>
  <c r="P14" i="5"/>
  <c r="O14" i="5"/>
  <c r="N14" i="5"/>
  <c r="M14" i="5"/>
  <c r="L14" i="5"/>
  <c r="K14" i="5"/>
  <c r="J14" i="5"/>
  <c r="I14" i="5"/>
  <c r="AR13" i="5"/>
  <c r="AQ13" i="5"/>
  <c r="AP13" i="5"/>
  <c r="AO13" i="5"/>
  <c r="AN13" i="5"/>
  <c r="AM13" i="5"/>
  <c r="AI13" i="5"/>
  <c r="AH13" i="5"/>
  <c r="AG13" i="5"/>
  <c r="AF13" i="5"/>
  <c r="AE13" i="5"/>
  <c r="AD13" i="5"/>
  <c r="AC13" i="5"/>
  <c r="AB13" i="5"/>
  <c r="T13" i="5"/>
  <c r="S13" i="5"/>
  <c r="R13" i="5"/>
  <c r="Q13" i="5"/>
  <c r="P13" i="5"/>
  <c r="O13" i="5"/>
  <c r="N13" i="5"/>
  <c r="M13" i="5"/>
  <c r="L13" i="5"/>
  <c r="K13" i="5"/>
  <c r="J13" i="5"/>
  <c r="I13" i="5"/>
  <c r="AA24" i="1"/>
  <c r="Z18" i="1"/>
  <c r="Z15" i="1"/>
  <c r="AH24" i="1"/>
  <c r="AG24" i="1"/>
  <c r="AF24" i="1"/>
  <c r="AE24" i="1"/>
  <c r="AD24" i="1"/>
  <c r="AC24" i="1"/>
  <c r="AB24" i="1"/>
  <c r="AL22" i="1"/>
  <c r="AA23" i="1"/>
  <c r="AB22" i="1"/>
  <c r="G23" i="1"/>
  <c r="G22" i="1"/>
  <c r="AR18" i="1"/>
  <c r="AQ18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AI16" i="1"/>
  <c r="AH16" i="1"/>
  <c r="AG16" i="1"/>
  <c r="AF16" i="1"/>
  <c r="AE16" i="1"/>
  <c r="AD16" i="1"/>
  <c r="AC16" i="1"/>
  <c r="AB16" i="1"/>
  <c r="T16" i="1"/>
  <c r="S16" i="1"/>
  <c r="R16" i="1"/>
  <c r="Q16" i="1"/>
  <c r="P16" i="1"/>
  <c r="O16" i="1"/>
  <c r="N16" i="1"/>
  <c r="M16" i="1"/>
  <c r="L16" i="1"/>
  <c r="K16" i="1"/>
  <c r="J16" i="1"/>
  <c r="I16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T17" i="1"/>
  <c r="S17" i="1"/>
  <c r="R17" i="1"/>
  <c r="Q17" i="1"/>
  <c r="P17" i="1"/>
  <c r="O17" i="1"/>
  <c r="N17" i="1"/>
  <c r="M17" i="1"/>
  <c r="L17" i="1"/>
  <c r="K17" i="1"/>
  <c r="J17" i="1"/>
  <c r="I17" i="1"/>
  <c r="AR13" i="1"/>
  <c r="AQ13" i="1"/>
  <c r="AP13" i="1"/>
  <c r="AO13" i="1"/>
  <c r="AN13" i="1"/>
  <c r="AM13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G18" i="1" s="1"/>
  <c r="AF14" i="1"/>
  <c r="AF18" i="1" s="1"/>
  <c r="AE14" i="1"/>
  <c r="AE18" i="1" s="1"/>
  <c r="AD14" i="1"/>
  <c r="AD18" i="1" s="1"/>
  <c r="AC14" i="1"/>
  <c r="AC18" i="1" s="1"/>
  <c r="AB14" i="1"/>
  <c r="AB18" i="1" s="1"/>
  <c r="AA14" i="1"/>
  <c r="AA18" i="1" s="1"/>
  <c r="AI13" i="1"/>
  <c r="AH13" i="1"/>
  <c r="AG13" i="1"/>
  <c r="AF13" i="1"/>
  <c r="AE13" i="1"/>
  <c r="AD13" i="1"/>
  <c r="AC13" i="1"/>
  <c r="AB13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T14" i="1"/>
  <c r="S14" i="1"/>
  <c r="R14" i="1"/>
  <c r="Q14" i="1"/>
  <c r="P14" i="1"/>
  <c r="O14" i="1"/>
  <c r="N14" i="1"/>
  <c r="M14" i="1"/>
  <c r="L14" i="1"/>
  <c r="K14" i="1"/>
  <c r="J14" i="1"/>
  <c r="I14" i="1"/>
  <c r="T13" i="1"/>
  <c r="S13" i="1"/>
  <c r="R13" i="1"/>
  <c r="Q13" i="1"/>
  <c r="P13" i="1"/>
  <c r="O13" i="1"/>
  <c r="N13" i="1"/>
  <c r="M13" i="1"/>
  <c r="L13" i="1"/>
  <c r="K13" i="1"/>
  <c r="J13" i="1"/>
  <c r="I13" i="1"/>
  <c r="AG15" i="1"/>
  <c r="AF15" i="1"/>
  <c r="AE15" i="1"/>
  <c r="AD15" i="1"/>
  <c r="AC15" i="1"/>
  <c r="AB15" i="1"/>
  <c r="AA15" i="1"/>
</calcChain>
</file>

<file path=xl/sharedStrings.xml><?xml version="1.0" encoding="utf-8"?>
<sst xmlns="http://schemas.openxmlformats.org/spreadsheetml/2006/main" count="1260" uniqueCount="96">
  <si>
    <t>企業主導型保育事業利用報告書</t>
    <rPh sb="0" eb="2">
      <t>キギョウ</t>
    </rPh>
    <rPh sb="2" eb="4">
      <t>シュドウ</t>
    </rPh>
    <rPh sb="4" eb="5">
      <t>ガタ</t>
    </rPh>
    <rPh sb="5" eb="7">
      <t>ホイク</t>
    </rPh>
    <rPh sb="7" eb="9">
      <t>ジギョウ</t>
    </rPh>
    <rPh sb="9" eb="11">
      <t>リヨウ</t>
    </rPh>
    <rPh sb="11" eb="13">
      <t>ホウコク</t>
    </rPh>
    <rPh sb="13" eb="14">
      <t>ショ</t>
    </rPh>
    <phoneticPr fontId="1"/>
  </si>
  <si>
    <t>保護者</t>
    <rPh sb="0" eb="3">
      <t>ホゴシャ</t>
    </rPh>
    <phoneticPr fontId="1"/>
  </si>
  <si>
    <t>フリガナ</t>
    <phoneticPr fontId="1"/>
  </si>
  <si>
    <t>居住地（住所）</t>
    <rPh sb="0" eb="3">
      <t>キョジュウチ</t>
    </rPh>
    <rPh sb="4" eb="6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</si>
  <si>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</si>
  <si>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連絡先</t>
    <rPh sb="0" eb="2">
      <t>レンラク</t>
    </rPh>
    <rPh sb="2" eb="3">
      <t>サキ</t>
    </rPh>
    <phoneticPr fontId="1"/>
  </si>
  <si>
    <t>氏名</t>
    <rPh sb="0" eb="2">
      <t>シメイ</t>
    </rPh>
    <phoneticPr fontId="1"/>
  </si>
  <si>
    <t>No</t>
    <phoneticPr fontId="1"/>
  </si>
  <si>
    <t>施設名</t>
    <rPh sb="0" eb="2">
      <t>シセツ</t>
    </rPh>
    <rPh sb="2" eb="3">
      <t>メイ</t>
    </rPh>
    <phoneticPr fontId="1"/>
  </si>
  <si>
    <t>名称</t>
    <rPh sb="0" eb="2">
      <t>メイショウ</t>
    </rPh>
    <phoneticPr fontId="1"/>
  </si>
  <si>
    <t>〒</t>
    <phoneticPr fontId="1"/>
  </si>
  <si>
    <t>住所</t>
    <rPh sb="0" eb="2">
      <t>ジュウショ</t>
    </rPh>
    <phoneticPr fontId="1"/>
  </si>
  <si>
    <t>所在地等</t>
    <rPh sb="0" eb="3">
      <t>ショザイチ</t>
    </rPh>
    <rPh sb="3" eb="4">
      <t>トウ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</si>
  <si>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</si>
  <si>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</si>
  <si>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利用開始日</t>
    <rPh sb="0" eb="2">
      <t>リヨウ</t>
    </rPh>
    <rPh sb="2" eb="5">
      <t>カイシビ</t>
    </rPh>
    <phoneticPr fontId="1"/>
  </si>
  <si>
    <t>TEL:</t>
    <phoneticPr fontId="1"/>
  </si>
  <si>
    <t>例</t>
    <rPh sb="0" eb="1">
      <t>レイ</t>
    </rPh>
    <phoneticPr fontId="1"/>
  </si>
  <si>
    <t>児童</t>
    <rPh sb="0" eb="2">
      <t>ジドウ</t>
    </rPh>
    <phoneticPr fontId="1"/>
  </si>
  <si>
    <t>保護者
との続柄</t>
    <rPh sb="0" eb="3">
      <t>ホゴシャ</t>
    </rPh>
    <rPh sb="6" eb="8">
      <t>ゾクガラ</t>
    </rPh>
    <phoneticPr fontId="1"/>
  </si>
  <si>
    <t>保護者</t>
    <rPh sb="0" eb="3">
      <t>ホゴシャ</t>
    </rPh>
    <phoneticPr fontId="1"/>
  </si>
  <si>
    <t>〒</t>
    <phoneticPr fontId="1"/>
  </si>
  <si>
    <t>332-8601</t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</si>
  <si>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</si>
  <si>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</si>
  <si>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</si>
  <si>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居住地等</t>
    <rPh sb="0" eb="3">
      <t>キョジュウチ</t>
    </rPh>
    <rPh sb="3" eb="4">
      <t>トウ</t>
    </rPh>
    <phoneticPr fontId="1"/>
  </si>
  <si>
    <t>居住地等
（※）</t>
    <rPh sb="0" eb="3">
      <t>キョジュウチ</t>
    </rPh>
    <rPh sb="3" eb="4">
      <t>トウ</t>
    </rPh>
    <phoneticPr fontId="1"/>
  </si>
  <si>
    <t>子ども</t>
    <rPh sb="0" eb="1">
      <t>コ</t>
    </rPh>
    <phoneticPr fontId="1"/>
  </si>
  <si>
    <t>保護者との続柄</t>
    <rPh sb="0" eb="2">
      <t>ホゴ</t>
    </rPh>
    <rPh sb="2" eb="3">
      <t>シャ</t>
    </rPh>
    <rPh sb="5" eb="7">
      <t>ゾクガラ</t>
    </rPh>
    <phoneticPr fontId="1"/>
  </si>
  <si>
    <t>※上記保護者の居住地（住所）と異なる場合のみ記入してください。</t>
    <rPh sb="1" eb="3">
      <t>ジョウキ</t>
    </rPh>
    <rPh sb="3" eb="6">
      <t>ホゴシャ</t>
    </rPh>
    <rPh sb="7" eb="10">
      <t>キョジュウチ</t>
    </rPh>
    <rPh sb="11" eb="13">
      <t>ジュウショ</t>
    </rPh>
    <rPh sb="15" eb="16">
      <t>コト</t>
    </rPh>
    <rPh sb="18" eb="20">
      <t>バアイ</t>
    </rPh>
    <rPh sb="22" eb="24">
      <t>キニュウ</t>
    </rPh>
    <phoneticPr fontId="1"/>
  </si>
  <si>
    <t>　保護者の方へ
　　本報告書は、以下に該当した場合に、速やかに当施設に提出してください。
　　①当施設の利用を開始したとき
　　②当施設の利用中、他の市区町村に居住地が変わったとき</t>
    <rPh sb="1" eb="4">
      <t>ホゴシャ</t>
    </rPh>
    <rPh sb="5" eb="6">
      <t>カタ</t>
    </rPh>
    <rPh sb="10" eb="11">
      <t>ホン</t>
    </rPh>
    <rPh sb="11" eb="14">
      <t>ホウコクショ</t>
    </rPh>
    <rPh sb="16" eb="18">
      <t>イカ</t>
    </rPh>
    <rPh sb="19" eb="21">
      <t>ガイトウ</t>
    </rPh>
    <rPh sb="23" eb="25">
      <t>バアイ</t>
    </rPh>
    <rPh sb="27" eb="28">
      <t>スミ</t>
    </rPh>
    <rPh sb="31" eb="32">
      <t>トウ</t>
    </rPh>
    <rPh sb="32" eb="34">
      <t>シセツ</t>
    </rPh>
    <rPh sb="35" eb="37">
      <t>テイシュツ</t>
    </rPh>
    <rPh sb="48" eb="49">
      <t>トウ</t>
    </rPh>
    <rPh sb="49" eb="51">
      <t>シセツ</t>
    </rPh>
    <rPh sb="52" eb="54">
      <t>リヨウ</t>
    </rPh>
    <rPh sb="55" eb="57">
      <t>カイシ</t>
    </rPh>
    <rPh sb="65" eb="66">
      <t>トウ</t>
    </rPh>
    <rPh sb="66" eb="68">
      <t>シセツ</t>
    </rPh>
    <rPh sb="69" eb="71">
      <t>リヨウ</t>
    </rPh>
    <rPh sb="71" eb="72">
      <t>チュウ</t>
    </rPh>
    <rPh sb="73" eb="74">
      <t>タ</t>
    </rPh>
    <rPh sb="75" eb="77">
      <t>シク</t>
    </rPh>
    <rPh sb="77" eb="79">
      <t>チョウソン</t>
    </rPh>
    <rPh sb="80" eb="82">
      <t>キョジュウ</t>
    </rPh>
    <rPh sb="82" eb="83">
      <t>チ</t>
    </rPh>
    <rPh sb="84" eb="85">
      <t>カ</t>
    </rPh>
    <phoneticPr fontId="1"/>
  </si>
  <si>
    <t>利用している子ども・子育て支援法第７条第１０項第４号ハの政令で定める施設(企業主導型保育事業)</t>
    <rPh sb="0" eb="2">
      <t>リヨウ</t>
    </rPh>
    <rPh sb="6" eb="7">
      <t>コ</t>
    </rPh>
    <rPh sb="10" eb="12">
      <t>コソダ</t>
    </rPh>
    <rPh sb="13" eb="15">
      <t>シエン</t>
    </rPh>
    <rPh sb="15" eb="16">
      <t>ホウ</t>
    </rPh>
    <rPh sb="16" eb="17">
      <t>ダイ</t>
    </rPh>
    <rPh sb="18" eb="19">
      <t>ジョウ</t>
    </rPh>
    <rPh sb="19" eb="20">
      <t>ダイ</t>
    </rPh>
    <rPh sb="22" eb="23">
      <t>コウ</t>
    </rPh>
    <rPh sb="23" eb="24">
      <t>ダイ</t>
    </rPh>
    <rPh sb="25" eb="26">
      <t>ゴウ</t>
    </rPh>
    <rPh sb="28" eb="30">
      <t>セイレイ</t>
    </rPh>
    <rPh sb="31" eb="32">
      <t>サダ</t>
    </rPh>
    <rPh sb="34" eb="36">
      <t>シセツ</t>
    </rPh>
    <rPh sb="37" eb="39">
      <t>キギョウ</t>
    </rPh>
    <rPh sb="39" eb="41">
      <t>シュドウ</t>
    </rPh>
    <rPh sb="41" eb="42">
      <t>ガタ</t>
    </rPh>
    <rPh sb="42" eb="44">
      <t>ホイク</t>
    </rPh>
    <rPh sb="44" eb="46">
      <t>ジギョウ</t>
    </rPh>
    <phoneticPr fontId="1"/>
  </si>
  <si>
    <t>（あて先）</t>
    <rPh sb="3" eb="4">
      <t>サキ</t>
    </rPh>
    <phoneticPr fontId="1"/>
  </si>
  <si>
    <t>←交付する保護者の番号を入力してください。</t>
    <rPh sb="1" eb="3">
      <t>コウフ</t>
    </rPh>
    <rPh sb="5" eb="8">
      <t>ホゴシャ</t>
    </rPh>
    <rPh sb="9" eb="11">
      <t>バンゴウ</t>
    </rPh>
    <rPh sb="12" eb="14">
      <t>ニュウリョク</t>
    </rPh>
    <phoneticPr fontId="1"/>
  </si>
  <si>
    <t>カワグチ　タロウ</t>
    <phoneticPr fontId="1"/>
  </si>
  <si>
    <t>川口　太郎</t>
    <rPh sb="0" eb="2">
      <t>カワグチ</t>
    </rPh>
    <rPh sb="3" eb="5">
      <t>タロウ</t>
    </rPh>
    <phoneticPr fontId="1"/>
  </si>
  <si>
    <t>川口市青木２丁目１番１号</t>
    <rPh sb="0" eb="3">
      <t>カワグチシ</t>
    </rPh>
    <rPh sb="3" eb="5">
      <t>アオキ</t>
    </rPh>
    <rPh sb="6" eb="8">
      <t>チョウメ</t>
    </rPh>
    <rPh sb="9" eb="10">
      <t>バン</t>
    </rPh>
    <rPh sb="11" eb="12">
      <t>ゴウ</t>
    </rPh>
    <phoneticPr fontId="1"/>
  </si>
  <si>
    <t>子</t>
    <rPh sb="0" eb="1">
      <t>コ</t>
    </rPh>
    <phoneticPr fontId="1"/>
  </si>
  <si>
    <t>　※番号は【利用者データ】シートのＡ列の番号</t>
    <rPh sb="2" eb="4">
      <t>バンゴウ</t>
    </rPh>
    <rPh sb="6" eb="8">
      <t>リヨウ</t>
    </rPh>
    <rPh sb="8" eb="9">
      <t>シャ</t>
    </rPh>
    <rPh sb="18" eb="19">
      <t>レツ</t>
    </rPh>
    <rPh sb="20" eb="22">
      <t>バンゴウ</t>
    </rPh>
    <phoneticPr fontId="1"/>
  </si>
  <si>
    <t>利用開始
年月日</t>
    <rPh sb="0" eb="2">
      <t>リヨウ</t>
    </rPh>
    <rPh sb="2" eb="4">
      <t>カイシ</t>
    </rPh>
    <rPh sb="5" eb="8">
      <t>ネンガッピ</t>
    </rPh>
    <phoneticPr fontId="1"/>
  </si>
  <si>
    <t>利用終了
年月日</t>
    <rPh sb="0" eb="2">
      <t>リヨウ</t>
    </rPh>
    <rPh sb="2" eb="4">
      <t>シュウリョウ</t>
    </rPh>
    <rPh sb="5" eb="8">
      <t>ネンガッピ</t>
    </rPh>
    <phoneticPr fontId="1"/>
  </si>
  <si>
    <t>利用状況</t>
    <rPh sb="0" eb="2">
      <t>リヨウ</t>
    </rPh>
    <rPh sb="2" eb="4">
      <t>ジョウキョウ</t>
    </rPh>
    <phoneticPr fontId="1"/>
  </si>
  <si>
    <t>■利用者データ</t>
    <rPh sb="1" eb="4">
      <t>リヨウシャ</t>
    </rPh>
    <phoneticPr fontId="1"/>
  </si>
  <si>
    <t>居住地（住所）
※保護者住所と異なる場合のみ入力</t>
    <rPh sb="0" eb="3">
      <t>キョジュウチ</t>
    </rPh>
    <rPh sb="4" eb="6">
      <t>ジュウショ</t>
    </rPh>
    <rPh sb="9" eb="12">
      <t>ホゴシャ</t>
    </rPh>
    <rPh sb="12" eb="14">
      <t>ジュウショ</t>
    </rPh>
    <rPh sb="15" eb="16">
      <t>コト</t>
    </rPh>
    <rPh sb="18" eb="20">
      <t>バアイ</t>
    </rPh>
    <rPh sb="22" eb="24">
      <t>ニュウリョク</t>
    </rPh>
    <phoneticPr fontId="1"/>
  </si>
  <si>
    <t>川口　花子</t>
    <rPh sb="0" eb="2">
      <t>カワグチ</t>
    </rPh>
    <rPh sb="3" eb="5">
      <t>ハナコ</t>
    </rPh>
    <phoneticPr fontId="1"/>
  </si>
  <si>
    <t>カワグチ　ハナコ</t>
    <phoneticPr fontId="1"/>
  </si>
  <si>
    <t>企業主導型保育事業利用終了報告書</t>
    <rPh sb="0" eb="2">
      <t>キギョウ</t>
    </rPh>
    <rPh sb="2" eb="4">
      <t>シュドウ</t>
    </rPh>
    <rPh sb="4" eb="5">
      <t>ガタ</t>
    </rPh>
    <rPh sb="5" eb="7">
      <t>ホイク</t>
    </rPh>
    <rPh sb="7" eb="9">
      <t>ジギョウ</t>
    </rPh>
    <rPh sb="9" eb="11">
      <t>リヨウ</t>
    </rPh>
    <rPh sb="11" eb="13">
      <t>シュウリョウ</t>
    </rPh>
    <rPh sb="13" eb="15">
      <t>ホウコク</t>
    </rPh>
    <rPh sb="15" eb="16">
      <t>ショ</t>
    </rPh>
    <phoneticPr fontId="1"/>
  </si>
  <si>
    <t>利用終了日</t>
    <rPh sb="0" eb="2">
      <t>リヨウ</t>
    </rPh>
    <rPh sb="2" eb="5">
      <t>シュウリョウビ</t>
    </rPh>
    <phoneticPr fontId="1"/>
  </si>
  <si>
    <t>332-8601</t>
    <phoneticPr fontId="1"/>
  </si>
  <si>
    <t>川口市中青木１丁目５番１号</t>
    <rPh sb="0" eb="3">
      <t>カワグチシ</t>
    </rPh>
    <rPh sb="3" eb="6">
      <t>ナカアオキ</t>
    </rPh>
    <rPh sb="7" eb="9">
      <t>チョウメ</t>
    </rPh>
    <rPh sb="10" eb="11">
      <t>バン</t>
    </rPh>
    <rPh sb="12" eb="13">
      <t>ゴウ</t>
    </rPh>
    <phoneticPr fontId="1"/>
  </si>
  <si>
    <t>000-1111-1111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</si>
  <si>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</si>
  <si>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</si>
  <si>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</si>
  <si>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</si>
  <si>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利用している子ども・子育て支援法第７条第１０項第４号ハの政令で定める施設(企業主導型保育事業)</t>
    <rPh sb="0" eb="2">
      <t>リヨウ</t>
    </rPh>
    <rPh sb="6" eb="7">
      <t>コ</t>
    </rPh>
    <rPh sb="10" eb="12">
      <t>コソダ</t>
    </rPh>
    <rPh sb="13" eb="15">
      <t>シエン</t>
    </rPh>
    <rPh sb="15" eb="16">
      <t>ホウ</t>
    </rPh>
    <rPh sb="16" eb="17">
      <t>ダイ</t>
    </rPh>
    <rPh sb="18" eb="19">
      <t>ジョウ</t>
    </rPh>
    <rPh sb="19" eb="20">
      <t>ダイ</t>
    </rPh>
    <rPh sb="22" eb="23">
      <t>コウ</t>
    </rPh>
    <rPh sb="23" eb="24">
      <t>ダイ</t>
    </rPh>
    <rPh sb="25" eb="26">
      <t>ゴウ</t>
    </rPh>
    <rPh sb="28" eb="30">
      <t>セイレイ</t>
    </rPh>
    <rPh sb="31" eb="32">
      <t>サダ</t>
    </rPh>
    <rPh sb="34" eb="36">
      <t>シセツ</t>
    </rPh>
    <rPh sb="37" eb="39">
      <t>キギョウ</t>
    </rPh>
    <rPh sb="39" eb="41">
      <t>シュドウ</t>
    </rPh>
    <rPh sb="41" eb="42">
      <t>ガタ</t>
    </rPh>
    <rPh sb="42" eb="44">
      <t>ホイク</t>
    </rPh>
    <rPh sb="44" eb="46">
      <t>ジギョウ</t>
    </rPh>
    <phoneticPr fontId="7"/>
  </si>
  <si>
    <t>フリガナ</t>
    <phoneticPr fontId="1"/>
  </si>
  <si>
    <t>所在地</t>
    <rPh sb="0" eb="3">
      <t>ショザイチ</t>
    </rPh>
    <phoneticPr fontId="1"/>
  </si>
  <si>
    <t>〒</t>
    <phoneticPr fontId="1"/>
  </si>
  <si>
    <t>TEL:</t>
    <phoneticPr fontId="1"/>
  </si>
  <si>
    <t>本施設を利用する小学校就学前子どものうち、貴市に居住する子ども</t>
    <rPh sb="0" eb="1">
      <t>ホン</t>
    </rPh>
    <rPh sb="1" eb="3">
      <t>シセツ</t>
    </rPh>
    <rPh sb="4" eb="6">
      <t>リヨウ</t>
    </rPh>
    <rPh sb="8" eb="11">
      <t>ショウガッコウ</t>
    </rPh>
    <rPh sb="11" eb="14">
      <t>シュウガクマエ</t>
    </rPh>
    <rPh sb="14" eb="15">
      <t>コ</t>
    </rPh>
    <rPh sb="21" eb="23">
      <t>キシ</t>
    </rPh>
    <rPh sb="24" eb="26">
      <t>キョジュウ</t>
    </rPh>
    <rPh sb="28" eb="29">
      <t>コ</t>
    </rPh>
    <phoneticPr fontId="7"/>
  </si>
  <si>
    <t>No</t>
    <phoneticPr fontId="1"/>
  </si>
  <si>
    <t>居住地</t>
    <rPh sb="0" eb="3">
      <t>キョジュウチ</t>
    </rPh>
    <phoneticPr fontId="1"/>
  </si>
  <si>
    <t>保護者
との
続柄</t>
    <rPh sb="0" eb="3">
      <t>ホゴシャ</t>
    </rPh>
    <rPh sb="7" eb="9">
      <t>ゾクガラ</t>
    </rPh>
    <phoneticPr fontId="1"/>
  </si>
  <si>
    <t>児童の
生年月日</t>
    <rPh sb="0" eb="2">
      <t>ジドウ</t>
    </rPh>
    <rPh sb="4" eb="6">
      <t>セイネン</t>
    </rPh>
    <rPh sb="6" eb="8">
      <t>ガッピ</t>
    </rPh>
    <phoneticPr fontId="1"/>
  </si>
  <si>
    <t>保護者の
生年月日</t>
    <rPh sb="0" eb="3">
      <t>ホゴシャ</t>
    </rPh>
    <rPh sb="5" eb="7">
      <t>セイネン</t>
    </rPh>
    <rPh sb="7" eb="9">
      <t>ガッピ</t>
    </rPh>
    <phoneticPr fontId="1"/>
  </si>
  <si>
    <t>児童氏名</t>
    <rPh sb="0" eb="2">
      <t>ジドウ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</si>
  <si>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</si>
  <si>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t>利用終了
報告書</t>
    <rPh sb="0" eb="2">
      <t>リヨウ</t>
    </rPh>
    <rPh sb="2" eb="4">
      <t>シュウリョウ</t>
    </rPh>
    <rPh sb="5" eb="7">
      <t>ホウコク</t>
    </rPh>
    <rPh sb="7" eb="8">
      <t>ショ</t>
    </rPh>
    <phoneticPr fontId="1"/>
  </si>
  <si>
    <t>利用
報告書</t>
    <rPh sb="0" eb="2">
      <t>リヨウ</t>
    </rPh>
    <rPh sb="3" eb="5">
      <t>ホウコク</t>
    </rPh>
    <rPh sb="5" eb="6">
      <t>ショ</t>
    </rPh>
    <phoneticPr fontId="1"/>
  </si>
  <si>
    <t>令和</t>
    <rPh sb="0" eb="2">
      <t>レイワ</t>
    </rPh>
    <phoneticPr fontId="1"/>
  </si>
  <si>
    <t>入力例：カワグチチュウオウホイクショ</t>
    <rPh sb="0" eb="2">
      <t>ニュウリョク</t>
    </rPh>
    <rPh sb="2" eb="3">
      <t>レイ</t>
    </rPh>
    <phoneticPr fontId="1"/>
  </si>
  <si>
    <t>入力例：川口中央保育所</t>
    <rPh sb="0" eb="2">
      <t>ニュウリョク</t>
    </rPh>
    <rPh sb="2" eb="3">
      <t>レイ</t>
    </rPh>
    <rPh sb="4" eb="6">
      <t>カワグチ</t>
    </rPh>
    <rPh sb="6" eb="8">
      <t>チュウオウ</t>
    </rPh>
    <rPh sb="8" eb="10">
      <t>ホイク</t>
    </rPh>
    <rPh sb="10" eb="11">
      <t>ショ</t>
    </rPh>
    <phoneticPr fontId="1"/>
  </si>
  <si>
    <t>入力例：332-8601</t>
    <rPh sb="0" eb="2">
      <t>ニュウリョク</t>
    </rPh>
    <rPh sb="2" eb="3">
      <t>レイ</t>
    </rPh>
    <phoneticPr fontId="1"/>
  </si>
  <si>
    <t>入力例：埼玉県川口市青木２丁目１番１号</t>
    <rPh sb="0" eb="2">
      <t>ニュウリョク</t>
    </rPh>
    <rPh sb="2" eb="3">
      <t>レイ</t>
    </rPh>
    <rPh sb="4" eb="7">
      <t>サイタマケン</t>
    </rPh>
    <rPh sb="7" eb="10">
      <t>カワグチシ</t>
    </rPh>
    <rPh sb="10" eb="12">
      <t>アオキ</t>
    </rPh>
    <rPh sb="13" eb="15">
      <t>チョウメ</t>
    </rPh>
    <rPh sb="16" eb="17">
      <t>バン</t>
    </rPh>
    <rPh sb="18" eb="19">
      <t>ゴウ</t>
    </rPh>
    <phoneticPr fontId="1"/>
  </si>
  <si>
    <t>入力例：048-258-1110</t>
    <rPh sb="0" eb="2">
      <t>ニュウリョク</t>
    </rPh>
    <rPh sb="2" eb="3">
      <t>レイ</t>
    </rPh>
    <phoneticPr fontId="1"/>
  </si>
  <si>
    <t>郵便番号</t>
    <rPh sb="0" eb="4">
      <t>ユウビンバンゴウ</t>
    </rPh>
    <phoneticPr fontId="1"/>
  </si>
  <si>
    <t>２　企業主導型保育施設のデータを入力してください</t>
    <rPh sb="2" eb="4">
      <t>キギョウ</t>
    </rPh>
    <rPh sb="4" eb="7">
      <t>シュドウガタ</t>
    </rPh>
    <rPh sb="7" eb="9">
      <t>ホイク</t>
    </rPh>
    <rPh sb="9" eb="11">
      <t>シセツ</t>
    </rPh>
    <rPh sb="16" eb="18">
      <t>ニュウリョク</t>
    </rPh>
    <phoneticPr fontId="1"/>
  </si>
  <si>
    <t>３　利用状況報告書の作成日を入力してください</t>
    <rPh sb="2" eb="4">
      <t>リヨウ</t>
    </rPh>
    <rPh sb="4" eb="6">
      <t>ジョウキョウ</t>
    </rPh>
    <rPh sb="6" eb="8">
      <t>ホウコク</t>
    </rPh>
    <rPh sb="8" eb="9">
      <t>ショ</t>
    </rPh>
    <rPh sb="10" eb="12">
      <t>サクセイ</t>
    </rPh>
    <rPh sb="12" eb="13">
      <t>ビ</t>
    </rPh>
    <rPh sb="14" eb="16">
      <t>ニュウリョク</t>
    </rPh>
    <phoneticPr fontId="1"/>
  </si>
  <si>
    <t>１　作成年度を選択してください</t>
    <rPh sb="2" eb="4">
      <t>サクセイ</t>
    </rPh>
    <rPh sb="4" eb="6">
      <t>ネンド</t>
    </rPh>
    <rPh sb="7" eb="9">
      <t>センタク</t>
    </rPh>
    <phoneticPr fontId="1"/>
  </si>
  <si>
    <t>年度</t>
    <rPh sb="0" eb="2">
      <t>ネンド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</si>
  <si>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</si>
  <si>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</si>
  <si>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</si>
  <si>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■基本データ</t>
    <rPh sb="1" eb="3">
      <t>キホン</t>
    </rPh>
    <phoneticPr fontId="1"/>
  </si>
  <si>
    <t>※作成年度の４月１日時点の利用者データの入力が完了した日を入力</t>
    <rPh sb="1" eb="3">
      <t>サクセイ</t>
    </rPh>
    <rPh sb="3" eb="5">
      <t>ネンド</t>
    </rPh>
    <rPh sb="7" eb="8">
      <t>ガツ</t>
    </rPh>
    <rPh sb="9" eb="10">
      <t>ニチ</t>
    </rPh>
    <rPh sb="10" eb="12">
      <t>ジテン</t>
    </rPh>
    <rPh sb="13" eb="16">
      <t>リヨウシャ</t>
    </rPh>
    <rPh sb="20" eb="22">
      <t>ニュウリョク</t>
    </rPh>
    <rPh sb="23" eb="25">
      <t>カンリョウ</t>
    </rPh>
    <rPh sb="27" eb="28">
      <t>ヒ</t>
    </rPh>
    <rPh sb="29" eb="31">
      <t>ニュウリョク</t>
    </rPh>
    <phoneticPr fontId="1"/>
  </si>
  <si>
    <t>自治体名</t>
    <rPh sb="0" eb="3">
      <t>ジチタイ</t>
    </rPh>
    <rPh sb="3" eb="4">
      <t>メイ</t>
    </rPh>
    <phoneticPr fontId="1"/>
  </si>
  <si>
    <t>自治体</t>
    <rPh sb="0" eb="3">
      <t>ジチタイ</t>
    </rPh>
    <phoneticPr fontId="1"/>
  </si>
  <si>
    <t>首長名称</t>
    <rPh sb="0" eb="2">
      <t>シュチョウ</t>
    </rPh>
    <rPh sb="2" eb="4">
      <t>メイショウ</t>
    </rPh>
    <phoneticPr fontId="1"/>
  </si>
  <si>
    <t>入力例：戸田市</t>
    <rPh sb="0" eb="2">
      <t>ニュウリョク</t>
    </rPh>
    <rPh sb="2" eb="3">
      <t>レイ</t>
    </rPh>
    <rPh sb="4" eb="7">
      <t>トダシ</t>
    </rPh>
    <phoneticPr fontId="1"/>
  </si>
  <si>
    <t>入力例：戸田市長</t>
    <rPh sb="0" eb="2">
      <t>ニュウリョク</t>
    </rPh>
    <rPh sb="2" eb="3">
      <t>レイ</t>
    </rPh>
    <rPh sb="4" eb="7">
      <t>トダシ</t>
    </rPh>
    <rPh sb="7" eb="8">
      <t>チョウ</t>
    </rPh>
    <phoneticPr fontId="1"/>
  </si>
  <si>
    <t>交付日（発行日）</t>
    <rPh sb="0" eb="2">
      <t>コウフ</t>
    </rPh>
    <rPh sb="2" eb="3">
      <t>ビ</t>
    </rPh>
    <rPh sb="4" eb="6">
      <t>ハッコウ</t>
    </rPh>
    <rPh sb="6" eb="7">
      <t>ビ</t>
    </rPh>
    <phoneticPr fontId="1"/>
  </si>
  <si>
    <t>　※交付する場合は、交付日を必ず入力してください。</t>
    <rPh sb="2" eb="4">
      <t>コウフ</t>
    </rPh>
    <rPh sb="6" eb="8">
      <t>バアイ</t>
    </rPh>
    <rPh sb="10" eb="12">
      <t>コウフ</t>
    </rPh>
    <rPh sb="12" eb="13">
      <t>ビ</t>
    </rPh>
    <rPh sb="14" eb="15">
      <t>カナラ</t>
    </rPh>
    <rPh sb="16" eb="18">
      <t>ニュウリョク</t>
    </rPh>
    <phoneticPr fontId="1"/>
  </si>
  <si>
    <t>　　交付日入力は【利用者データ】シートのＳ列になります。</t>
    <rPh sb="2" eb="4">
      <t>コウフ</t>
    </rPh>
    <rPh sb="4" eb="5">
      <t>ビ</t>
    </rPh>
    <rPh sb="5" eb="7">
      <t>ニュウリョク</t>
    </rPh>
    <rPh sb="9" eb="12">
      <t>リヨウシャ</t>
    </rPh>
    <rPh sb="21" eb="22">
      <t>レツ</t>
    </rPh>
    <phoneticPr fontId="1"/>
  </si>
  <si>
    <t>　　交付日入力は【利用者データ】シートのＲ列になります。</t>
    <rPh sb="2" eb="4">
      <t>コウフ</t>
    </rPh>
    <rPh sb="4" eb="5">
      <t>ビ</t>
    </rPh>
    <rPh sb="5" eb="7">
      <t>ニュウリョク</t>
    </rPh>
    <rPh sb="9" eb="12">
      <t>リヨウシャ</t>
    </rPh>
    <rPh sb="21" eb="22">
      <t>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</si>
</sst>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14" xfId="0" applyFont="1" applyBorder="1" applyProtection="1">
      <alignment vertical="center"/>
    </xf>
    <xf numFmtId="0" fontId="5" fillId="0" borderId="13" xfId="0" applyFont="1" applyBorder="1" applyAlignment="1" applyProtection="1">
      <alignment horizontal="right" vertical="center"/>
    </xf>
    <xf numFmtId="0" fontId="3" fillId="0" borderId="5" xfId="0" applyFont="1" applyBorder="1" applyProtection="1">
      <alignment vertical="center"/>
    </xf>
    <xf numFmtId="0" fontId="5" fillId="0" borderId="6" xfId="0" applyFont="1" applyBorder="1" applyAlignment="1" applyProtection="1">
      <alignment horizontal="right" vertical="center"/>
    </xf>
    <xf numFmtId="176" fontId="3" fillId="0" borderId="14" xfId="0" applyNumberFormat="1" applyFont="1" applyBorder="1" applyAlignment="1" applyProtection="1">
      <alignment vertical="center"/>
    </xf>
    <xf numFmtId="0" fontId="5" fillId="0" borderId="13" xfId="0" applyFont="1" applyBorder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 shrinkToFi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 shrinkToFi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distributed" wrapText="1"/>
    </xf>
    <xf numFmtId="0" fontId="8" fillId="2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distributed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0" fontId="3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2" fillId="0" borderId="5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left" vertical="center" shrinkToFit="1"/>
    </xf>
    <xf numFmtId="176" fontId="2" fillId="0" borderId="12" xfId="0" applyNumberFormat="1" applyFont="1" applyBorder="1" applyAlignment="1" applyProtection="1">
      <alignment horizontal="center" vertical="center"/>
    </xf>
    <xf numFmtId="176" fontId="2" fillId="0" borderId="14" xfId="0" applyNumberFormat="1" applyFont="1" applyBorder="1" applyAlignment="1" applyProtection="1">
      <alignment horizontal="center" vertical="center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0" fontId="2" fillId="4" borderId="24" xfId="0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tabSelected="1" workbookViewId="0">
      <selection activeCell="C3" sqref="C3:D3"/>
    </sheetView>
  </sheetViews>
  <sheetFormatPr defaultColWidth="2.625" defaultRowHeight="18" customHeight="1" outlineLevelRow="1" x14ac:dyDescent="0.15"/>
  <cols>
    <col min="1" max="16384" width="2.625" style="9"/>
  </cols>
  <sheetData>
    <row r="1" spans="1:23" ht="18" customHeight="1" x14ac:dyDescent="0.15">
      <c r="A1" s="9" t="s">
        <v>85</v>
      </c>
    </row>
    <row r="2" spans="1:23" ht="18" customHeight="1" x14ac:dyDescent="0.15">
      <c r="A2" s="9" t="s">
        <v>80</v>
      </c>
    </row>
    <row r="3" spans="1:23" ht="18" customHeight="1" x14ac:dyDescent="0.15">
      <c r="A3" s="46" t="s">
        <v>71</v>
      </c>
      <c r="B3" s="47"/>
      <c r="C3" s="44"/>
      <c r="D3" s="44"/>
      <c r="E3" s="48" t="s">
        <v>81</v>
      </c>
      <c r="F3" s="49"/>
      <c r="G3" s="10"/>
      <c r="H3" s="10"/>
    </row>
    <row r="5" spans="1:23" ht="18" customHeight="1" x14ac:dyDescent="0.15">
      <c r="A5" s="9" t="s">
        <v>78</v>
      </c>
    </row>
    <row r="6" spans="1:23" ht="18" customHeight="1" x14ac:dyDescent="0.15">
      <c r="A6" s="42" t="s">
        <v>8</v>
      </c>
      <c r="B6" s="42"/>
      <c r="C6" s="42"/>
      <c r="D6" s="42"/>
      <c r="E6" s="41" t="s">
        <v>2</v>
      </c>
      <c r="F6" s="41"/>
      <c r="G6" s="41"/>
      <c r="H6" s="4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W6" s="10" t="s">
        <v>72</v>
      </c>
    </row>
    <row r="7" spans="1:23" ht="18" customHeight="1" x14ac:dyDescent="0.15">
      <c r="A7" s="42"/>
      <c r="B7" s="42"/>
      <c r="C7" s="42"/>
      <c r="D7" s="42"/>
      <c r="E7" s="41" t="s">
        <v>9</v>
      </c>
      <c r="F7" s="41"/>
      <c r="G7" s="41"/>
      <c r="H7" s="41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W7" s="9" t="s">
        <v>73</v>
      </c>
    </row>
    <row r="8" spans="1:23" ht="18" customHeight="1" x14ac:dyDescent="0.15">
      <c r="A8" s="42" t="s">
        <v>12</v>
      </c>
      <c r="B8" s="42"/>
      <c r="C8" s="42"/>
      <c r="D8" s="42"/>
      <c r="E8" s="41" t="s">
        <v>77</v>
      </c>
      <c r="F8" s="41"/>
      <c r="G8" s="41"/>
      <c r="H8" s="41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W8" s="9" t="s">
        <v>74</v>
      </c>
    </row>
    <row r="9" spans="1:23" ht="18" customHeight="1" x14ac:dyDescent="0.15">
      <c r="A9" s="42"/>
      <c r="B9" s="42"/>
      <c r="C9" s="42"/>
      <c r="D9" s="42"/>
      <c r="E9" s="41" t="s">
        <v>11</v>
      </c>
      <c r="F9" s="41"/>
      <c r="G9" s="41"/>
      <c r="H9" s="41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W9" s="9" t="s">
        <v>75</v>
      </c>
    </row>
    <row r="10" spans="1:23" ht="18" customHeight="1" x14ac:dyDescent="0.15">
      <c r="A10" s="42"/>
      <c r="B10" s="42"/>
      <c r="C10" s="42"/>
      <c r="D10" s="42"/>
      <c r="E10" s="41" t="s">
        <v>13</v>
      </c>
      <c r="F10" s="41"/>
      <c r="G10" s="41"/>
      <c r="H10" s="41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W10" s="9" t="s">
        <v>76</v>
      </c>
    </row>
    <row r="12" spans="1:23" ht="18" customHeight="1" x14ac:dyDescent="0.15">
      <c r="A12" s="9" t="s">
        <v>79</v>
      </c>
    </row>
    <row r="13" spans="1:23" ht="18" customHeight="1" x14ac:dyDescent="0.15">
      <c r="A13" s="9" t="s">
        <v>86</v>
      </c>
    </row>
    <row r="14" spans="1:23" ht="18" customHeight="1" x14ac:dyDescent="0.15">
      <c r="A14" s="46" t="s">
        <v>52</v>
      </c>
      <c r="B14" s="46"/>
      <c r="C14" s="44"/>
      <c r="D14" s="44"/>
      <c r="E14" s="11" t="s">
        <v>82</v>
      </c>
      <c r="F14" s="44"/>
      <c r="G14" s="44"/>
      <c r="H14" s="11" t="s">
        <v>83</v>
      </c>
      <c r="I14" s="44"/>
      <c r="J14" s="44"/>
      <c r="K14" s="11" t="s">
        <v>84</v>
      </c>
    </row>
    <row r="16" spans="1:23" ht="18" hidden="1" customHeight="1" outlineLevel="1" x14ac:dyDescent="0.15">
      <c r="A16" s="42" t="s">
        <v>88</v>
      </c>
      <c r="B16" s="42"/>
      <c r="C16" s="42"/>
      <c r="D16" s="42"/>
      <c r="E16" s="41" t="s">
        <v>87</v>
      </c>
      <c r="F16" s="41"/>
      <c r="G16" s="41"/>
      <c r="H16" s="41"/>
      <c r="I16" s="40"/>
      <c r="J16" s="40"/>
      <c r="K16" s="40"/>
      <c r="L16" s="40"/>
      <c r="M16" s="40"/>
      <c r="N16" s="40"/>
      <c r="O16" s="38"/>
      <c r="P16" s="38" t="s">
        <v>90</v>
      </c>
      <c r="Q16" s="38"/>
      <c r="R16" s="38"/>
      <c r="S16" s="38"/>
      <c r="T16" s="38"/>
      <c r="U16" s="38"/>
    </row>
    <row r="17" spans="1:21" ht="18" hidden="1" customHeight="1" outlineLevel="1" x14ac:dyDescent="0.15">
      <c r="A17" s="42"/>
      <c r="B17" s="42"/>
      <c r="C17" s="42"/>
      <c r="D17" s="42"/>
      <c r="E17" s="41" t="s">
        <v>89</v>
      </c>
      <c r="F17" s="41"/>
      <c r="G17" s="41"/>
      <c r="H17" s="41"/>
      <c r="I17" s="43"/>
      <c r="J17" s="43"/>
      <c r="K17" s="43"/>
      <c r="L17" s="43"/>
      <c r="M17" s="43"/>
      <c r="N17" s="43"/>
      <c r="O17" s="39"/>
      <c r="P17" s="38" t="s">
        <v>91</v>
      </c>
      <c r="Q17" s="39"/>
      <c r="R17" s="39"/>
      <c r="S17" s="39"/>
      <c r="T17" s="39"/>
      <c r="U17" s="39"/>
    </row>
    <row r="18" spans="1:21" ht="18" customHeight="1" collapsed="1" x14ac:dyDescent="0.15"/>
  </sheetData>
  <sheetProtection algorithmName="SHA-512" hashValue="FhG2+Rs/KHROQAWwxLJRHI11AJYtGnstLViNjq+kYexQtjN/ujM4zW83K8XPqZLoyZNZu0Q9RbKT3/anFaN7fA==" saltValue="O0sffdxXtYqWZWLUOukY9w==" spinCount="100000" sheet="1" objects="1" scenarios="1"/>
  <mergeCells count="24">
    <mergeCell ref="A3:B3"/>
    <mergeCell ref="A14:B14"/>
    <mergeCell ref="E3:F3"/>
    <mergeCell ref="C14:D14"/>
    <mergeCell ref="F14:G14"/>
    <mergeCell ref="C3:D3"/>
    <mergeCell ref="A6:D7"/>
    <mergeCell ref="A8:D10"/>
    <mergeCell ref="I10:U10"/>
    <mergeCell ref="E6:H6"/>
    <mergeCell ref="E7:H7"/>
    <mergeCell ref="A16:D17"/>
    <mergeCell ref="E16:H16"/>
    <mergeCell ref="E17:H17"/>
    <mergeCell ref="I16:N16"/>
    <mergeCell ref="I17:N17"/>
    <mergeCell ref="E8:H8"/>
    <mergeCell ref="E9:H9"/>
    <mergeCell ref="E10:H10"/>
    <mergeCell ref="I14:J14"/>
    <mergeCell ref="I6:U6"/>
    <mergeCell ref="I7:U7"/>
    <mergeCell ref="I8:U8"/>
    <mergeCell ref="I9:U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4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8" customHeight="1" x14ac:dyDescent="0.15"/>
  <cols>
    <col min="1" max="1" width="4.625" style="9" customWidth="1"/>
    <col min="2" max="3" width="16.625" style="9" customWidth="1"/>
    <col min="4" max="4" width="3.625" style="9" customWidth="1"/>
    <col min="5" max="5" width="9.625" style="9" customWidth="1"/>
    <col min="6" max="6" width="25.625" style="9" customWidth="1"/>
    <col min="7" max="7" width="11.625" style="9" customWidth="1"/>
    <col min="8" max="8" width="13.625" style="9" customWidth="1"/>
    <col min="9" max="10" width="16.625" style="9" customWidth="1"/>
    <col min="11" max="11" width="3.625" style="9" customWidth="1"/>
    <col min="12" max="12" width="9.625" style="9" customWidth="1"/>
    <col min="13" max="13" width="25.625" style="9" customWidth="1"/>
    <col min="14" max="14" width="11.625" style="9" customWidth="1"/>
    <col min="15" max="15" width="9" style="9"/>
    <col min="16" max="19" width="11.625" style="9" customWidth="1"/>
    <col min="20" max="16384" width="9" style="9"/>
  </cols>
  <sheetData>
    <row r="1" spans="1:19" ht="18" customHeight="1" x14ac:dyDescent="0.15">
      <c r="A1" s="9" t="s">
        <v>43</v>
      </c>
    </row>
    <row r="2" spans="1:19" ht="18" customHeight="1" x14ac:dyDescent="0.15">
      <c r="A2" s="53" t="s">
        <v>7</v>
      </c>
      <c r="B2" s="52" t="s">
        <v>1</v>
      </c>
      <c r="C2" s="52"/>
      <c r="D2" s="52"/>
      <c r="E2" s="52"/>
      <c r="F2" s="52"/>
      <c r="G2" s="52"/>
      <c r="H2" s="52"/>
      <c r="I2" s="52" t="s">
        <v>18</v>
      </c>
      <c r="J2" s="52"/>
      <c r="K2" s="52"/>
      <c r="L2" s="52"/>
      <c r="M2" s="52"/>
      <c r="N2" s="52"/>
      <c r="O2" s="52"/>
      <c r="P2" s="55" t="s">
        <v>42</v>
      </c>
      <c r="Q2" s="57"/>
      <c r="R2" s="50" t="s">
        <v>92</v>
      </c>
      <c r="S2" s="51"/>
    </row>
    <row r="3" spans="1:19" ht="30" customHeight="1" x14ac:dyDescent="0.15">
      <c r="A3" s="54"/>
      <c r="B3" s="28" t="s">
        <v>68</v>
      </c>
      <c r="C3" s="28" t="s">
        <v>2</v>
      </c>
      <c r="D3" s="55" t="s">
        <v>3</v>
      </c>
      <c r="E3" s="56"/>
      <c r="F3" s="57"/>
      <c r="G3" s="28" t="s">
        <v>4</v>
      </c>
      <c r="H3" s="28" t="s">
        <v>5</v>
      </c>
      <c r="I3" s="28" t="s">
        <v>67</v>
      </c>
      <c r="J3" s="28" t="s">
        <v>2</v>
      </c>
      <c r="K3" s="50" t="s">
        <v>44</v>
      </c>
      <c r="L3" s="56"/>
      <c r="M3" s="57"/>
      <c r="N3" s="28" t="s">
        <v>4</v>
      </c>
      <c r="O3" s="29" t="s">
        <v>19</v>
      </c>
      <c r="P3" s="29" t="s">
        <v>40</v>
      </c>
      <c r="Q3" s="29" t="s">
        <v>41</v>
      </c>
      <c r="R3" s="30" t="s">
        <v>70</v>
      </c>
      <c r="S3" s="30" t="s">
        <v>69</v>
      </c>
    </row>
    <row r="4" spans="1:19" ht="18" customHeight="1" x14ac:dyDescent="0.15">
      <c r="A4" s="31" t="s">
        <v>17</v>
      </c>
      <c r="B4" s="32" t="s">
        <v>36</v>
      </c>
      <c r="C4" s="32" t="s">
        <v>35</v>
      </c>
      <c r="D4" s="33" t="s">
        <v>21</v>
      </c>
      <c r="E4" s="34" t="s">
        <v>22</v>
      </c>
      <c r="F4" s="32" t="s">
        <v>37</v>
      </c>
      <c r="G4" s="35">
        <v>31138</v>
      </c>
      <c r="H4" s="31" t="s">
        <v>51</v>
      </c>
      <c r="I4" s="32" t="s">
        <v>45</v>
      </c>
      <c r="J4" s="32" t="s">
        <v>46</v>
      </c>
      <c r="K4" s="33" t="s">
        <v>10</v>
      </c>
      <c r="L4" s="34" t="s">
        <v>49</v>
      </c>
      <c r="M4" s="32" t="s">
        <v>50</v>
      </c>
      <c r="N4" s="35">
        <v>43221</v>
      </c>
      <c r="O4" s="31" t="s">
        <v>38</v>
      </c>
      <c r="P4" s="35">
        <v>43556</v>
      </c>
      <c r="Q4" s="35">
        <v>43921</v>
      </c>
      <c r="R4" s="35">
        <v>43739</v>
      </c>
      <c r="S4" s="35">
        <v>43768</v>
      </c>
    </row>
    <row r="5" spans="1:19" ht="18" customHeight="1" x14ac:dyDescent="0.15">
      <c r="A5" s="36">
        <v>1</v>
      </c>
      <c r="B5" s="1"/>
      <c r="C5" s="1"/>
      <c r="D5" s="37" t="s">
        <v>21</v>
      </c>
      <c r="E5" s="2"/>
      <c r="F5" s="1"/>
      <c r="G5" s="3"/>
      <c r="H5" s="4"/>
      <c r="I5" s="1"/>
      <c r="J5" s="1"/>
      <c r="K5" s="37" t="s">
        <v>10</v>
      </c>
      <c r="L5" s="2"/>
      <c r="M5" s="1"/>
      <c r="N5" s="3"/>
      <c r="O5" s="4"/>
      <c r="P5" s="3"/>
      <c r="Q5" s="3"/>
      <c r="R5" s="3"/>
      <c r="S5" s="3"/>
    </row>
    <row r="6" spans="1:19" ht="18" customHeight="1" x14ac:dyDescent="0.15">
      <c r="A6" s="36">
        <v>2</v>
      </c>
      <c r="B6" s="1"/>
      <c r="C6" s="1"/>
      <c r="D6" s="37" t="s">
        <v>21</v>
      </c>
      <c r="E6" s="2"/>
      <c r="F6" s="1"/>
      <c r="G6" s="3"/>
      <c r="H6" s="4"/>
      <c r="I6" s="1"/>
      <c r="J6" s="1"/>
      <c r="K6" s="37" t="s">
        <v>10</v>
      </c>
      <c r="L6" s="2"/>
      <c r="M6" s="1"/>
      <c r="N6" s="3"/>
      <c r="O6" s="4"/>
      <c r="P6" s="3"/>
      <c r="Q6" s="3"/>
      <c r="R6" s="3"/>
      <c r="S6" s="3"/>
    </row>
    <row r="7" spans="1:19" ht="18" customHeight="1" x14ac:dyDescent="0.15">
      <c r="A7" s="36">
        <v>3</v>
      </c>
      <c r="B7" s="1"/>
      <c r="C7" s="1"/>
      <c r="D7" s="37" t="s">
        <v>10</v>
      </c>
      <c r="E7" s="2"/>
      <c r="F7" s="1"/>
      <c r="G7" s="3"/>
      <c r="H7" s="4"/>
      <c r="I7" s="1"/>
      <c r="J7" s="1"/>
      <c r="K7" s="37" t="s">
        <v>10</v>
      </c>
      <c r="L7" s="2"/>
      <c r="M7" s="1"/>
      <c r="N7" s="3"/>
      <c r="O7" s="4"/>
      <c r="P7" s="3"/>
      <c r="Q7" s="3"/>
      <c r="R7" s="3"/>
      <c r="S7" s="3"/>
    </row>
    <row r="8" spans="1:19" ht="18" customHeight="1" x14ac:dyDescent="0.15">
      <c r="A8" s="36">
        <v>4</v>
      </c>
      <c r="B8" s="1"/>
      <c r="C8" s="1"/>
      <c r="D8" s="37" t="s">
        <v>10</v>
      </c>
      <c r="E8" s="2"/>
      <c r="F8" s="1"/>
      <c r="G8" s="3"/>
      <c r="H8" s="4"/>
      <c r="I8" s="1"/>
      <c r="J8" s="1"/>
      <c r="K8" s="37" t="s">
        <v>10</v>
      </c>
      <c r="L8" s="2"/>
      <c r="M8" s="1"/>
      <c r="N8" s="3"/>
      <c r="O8" s="4"/>
      <c r="P8" s="3"/>
      <c r="Q8" s="3"/>
      <c r="R8" s="3"/>
      <c r="S8" s="3"/>
    </row>
    <row r="9" spans="1:19" ht="18" customHeight="1" x14ac:dyDescent="0.15">
      <c r="A9" s="36">
        <v>5</v>
      </c>
      <c r="B9" s="1"/>
      <c r="C9" s="1"/>
      <c r="D9" s="37" t="s">
        <v>10</v>
      </c>
      <c r="E9" s="2"/>
      <c r="F9" s="1"/>
      <c r="G9" s="3"/>
      <c r="H9" s="4"/>
      <c r="I9" s="1"/>
      <c r="J9" s="1"/>
      <c r="K9" s="37" t="s">
        <v>10</v>
      </c>
      <c r="L9" s="2"/>
      <c r="M9" s="1"/>
      <c r="N9" s="3"/>
      <c r="O9" s="4"/>
      <c r="P9" s="3"/>
      <c r="Q9" s="3"/>
      <c r="R9" s="3"/>
      <c r="S9" s="3"/>
    </row>
    <row r="10" spans="1:19" ht="18" customHeight="1" x14ac:dyDescent="0.15">
      <c r="A10" s="36">
        <v>6</v>
      </c>
      <c r="B10" s="1"/>
      <c r="C10" s="1"/>
      <c r="D10" s="37" t="s">
        <v>10</v>
      </c>
      <c r="E10" s="2"/>
      <c r="F10" s="1"/>
      <c r="G10" s="3"/>
      <c r="H10" s="4"/>
      <c r="I10" s="1"/>
      <c r="J10" s="1"/>
      <c r="K10" s="37" t="s">
        <v>10</v>
      </c>
      <c r="L10" s="2"/>
      <c r="M10" s="1"/>
      <c r="N10" s="3"/>
      <c r="O10" s="4"/>
      <c r="P10" s="3"/>
      <c r="Q10" s="3"/>
      <c r="R10" s="3"/>
      <c r="S10" s="3"/>
    </row>
    <row r="11" spans="1:19" ht="18" customHeight="1" x14ac:dyDescent="0.15">
      <c r="A11" s="36">
        <v>7</v>
      </c>
      <c r="B11" s="1"/>
      <c r="C11" s="1"/>
      <c r="D11" s="37" t="s">
        <v>10</v>
      </c>
      <c r="E11" s="2"/>
      <c r="F11" s="1"/>
      <c r="G11" s="3"/>
      <c r="H11" s="4"/>
      <c r="I11" s="1"/>
      <c r="J11" s="1"/>
      <c r="K11" s="37" t="s">
        <v>10</v>
      </c>
      <c r="L11" s="2"/>
      <c r="M11" s="1"/>
      <c r="N11" s="3"/>
      <c r="O11" s="4"/>
      <c r="P11" s="3"/>
      <c r="Q11" s="3"/>
      <c r="R11" s="3"/>
      <c r="S11" s="3"/>
    </row>
    <row r="12" spans="1:19" ht="18" customHeight="1" x14ac:dyDescent="0.15">
      <c r="A12" s="36">
        <v>8</v>
      </c>
      <c r="B12" s="1"/>
      <c r="C12" s="1"/>
      <c r="D12" s="37" t="s">
        <v>10</v>
      </c>
      <c r="E12" s="2"/>
      <c r="F12" s="1"/>
      <c r="G12" s="3"/>
      <c r="H12" s="4"/>
      <c r="I12" s="1"/>
      <c r="J12" s="1"/>
      <c r="K12" s="37" t="s">
        <v>10</v>
      </c>
      <c r="L12" s="2"/>
      <c r="M12" s="1"/>
      <c r="N12" s="3"/>
      <c r="O12" s="4"/>
      <c r="P12" s="3"/>
      <c r="Q12" s="3"/>
      <c r="R12" s="3"/>
      <c r="S12" s="3"/>
    </row>
    <row r="13" spans="1:19" ht="18" customHeight="1" x14ac:dyDescent="0.15">
      <c r="A13" s="36">
        <v>9</v>
      </c>
      <c r="B13" s="1"/>
      <c r="C13" s="1"/>
      <c r="D13" s="37" t="s">
        <v>10</v>
      </c>
      <c r="E13" s="2"/>
      <c r="F13" s="1"/>
      <c r="G13" s="3"/>
      <c r="H13" s="4"/>
      <c r="I13" s="1"/>
      <c r="J13" s="1"/>
      <c r="K13" s="37" t="s">
        <v>10</v>
      </c>
      <c r="L13" s="2"/>
      <c r="M13" s="1"/>
      <c r="N13" s="3"/>
      <c r="O13" s="4"/>
      <c r="P13" s="3"/>
      <c r="Q13" s="3"/>
      <c r="R13" s="3"/>
      <c r="S13" s="3"/>
    </row>
    <row r="14" spans="1:19" ht="18" customHeight="1" x14ac:dyDescent="0.15">
      <c r="A14" s="36">
        <v>10</v>
      </c>
      <c r="B14" s="1"/>
      <c r="C14" s="1"/>
      <c r="D14" s="37" t="s">
        <v>10</v>
      </c>
      <c r="E14" s="2"/>
      <c r="F14" s="1"/>
      <c r="G14" s="3"/>
      <c r="H14" s="4"/>
      <c r="I14" s="1"/>
      <c r="J14" s="1"/>
      <c r="K14" s="37" t="s">
        <v>10</v>
      </c>
      <c r="L14" s="2"/>
      <c r="M14" s="1"/>
      <c r="N14" s="3"/>
      <c r="O14" s="4"/>
      <c r="P14" s="3"/>
      <c r="Q14" s="3"/>
      <c r="R14" s="3"/>
      <c r="S14" s="3"/>
    </row>
    <row r="15" spans="1:19" ht="18" customHeight="1" x14ac:dyDescent="0.15">
      <c r="A15" s="36">
        <v>11</v>
      </c>
      <c r="B15" s="1"/>
      <c r="C15" s="1"/>
      <c r="D15" s="37" t="s">
        <v>10</v>
      </c>
      <c r="E15" s="2"/>
      <c r="F15" s="1"/>
      <c r="G15" s="3"/>
      <c r="H15" s="4"/>
      <c r="I15" s="1"/>
      <c r="J15" s="1"/>
      <c r="K15" s="37" t="s">
        <v>10</v>
      </c>
      <c r="L15" s="2"/>
      <c r="M15" s="1"/>
      <c r="N15" s="3"/>
      <c r="O15" s="4"/>
      <c r="P15" s="3"/>
      <c r="Q15" s="3"/>
      <c r="R15" s="3"/>
      <c r="S15" s="3"/>
    </row>
    <row r="16" spans="1:19" ht="18" customHeight="1" x14ac:dyDescent="0.15">
      <c r="A16" s="36">
        <v>12</v>
      </c>
      <c r="B16" s="1"/>
      <c r="C16" s="1"/>
      <c r="D16" s="37" t="s">
        <v>10</v>
      </c>
      <c r="E16" s="2"/>
      <c r="F16" s="1"/>
      <c r="G16" s="3"/>
      <c r="H16" s="4"/>
      <c r="I16" s="1"/>
      <c r="J16" s="1"/>
      <c r="K16" s="37" t="s">
        <v>10</v>
      </c>
      <c r="L16" s="2"/>
      <c r="M16" s="1"/>
      <c r="N16" s="3"/>
      <c r="O16" s="4"/>
      <c r="P16" s="3"/>
      <c r="Q16" s="3"/>
      <c r="R16" s="3"/>
      <c r="S16" s="3"/>
    </row>
    <row r="17" spans="1:19" ht="18" customHeight="1" x14ac:dyDescent="0.15">
      <c r="A17" s="36">
        <v>13</v>
      </c>
      <c r="B17" s="1"/>
      <c r="C17" s="1"/>
      <c r="D17" s="37" t="s">
        <v>10</v>
      </c>
      <c r="E17" s="2"/>
      <c r="F17" s="1"/>
      <c r="G17" s="3"/>
      <c r="H17" s="4"/>
      <c r="I17" s="1"/>
      <c r="J17" s="1"/>
      <c r="K17" s="37" t="s">
        <v>10</v>
      </c>
      <c r="L17" s="2"/>
      <c r="M17" s="1"/>
      <c r="N17" s="3"/>
      <c r="O17" s="4"/>
      <c r="P17" s="3"/>
      <c r="Q17" s="3"/>
      <c r="R17" s="3"/>
      <c r="S17" s="3"/>
    </row>
    <row r="18" spans="1:19" ht="18" customHeight="1" x14ac:dyDescent="0.15">
      <c r="A18" s="36">
        <v>14</v>
      </c>
      <c r="B18" s="1"/>
      <c r="C18" s="1"/>
      <c r="D18" s="37" t="s">
        <v>10</v>
      </c>
      <c r="E18" s="2"/>
      <c r="F18" s="1"/>
      <c r="G18" s="3"/>
      <c r="H18" s="4"/>
      <c r="I18" s="1"/>
      <c r="J18" s="1"/>
      <c r="K18" s="37" t="s">
        <v>10</v>
      </c>
      <c r="L18" s="2"/>
      <c r="M18" s="1"/>
      <c r="N18" s="3"/>
      <c r="O18" s="4"/>
      <c r="P18" s="3"/>
      <c r="Q18" s="3"/>
      <c r="R18" s="3"/>
      <c r="S18" s="3"/>
    </row>
    <row r="19" spans="1:19" ht="18" customHeight="1" x14ac:dyDescent="0.15">
      <c r="A19" s="36">
        <v>15</v>
      </c>
      <c r="B19" s="1"/>
      <c r="C19" s="1"/>
      <c r="D19" s="37" t="s">
        <v>10</v>
      </c>
      <c r="E19" s="2"/>
      <c r="F19" s="1"/>
      <c r="G19" s="3"/>
      <c r="H19" s="4"/>
      <c r="I19" s="1"/>
      <c r="J19" s="1"/>
      <c r="K19" s="37" t="s">
        <v>10</v>
      </c>
      <c r="L19" s="2"/>
      <c r="M19" s="1"/>
      <c r="N19" s="3"/>
      <c r="O19" s="4"/>
      <c r="P19" s="3"/>
      <c r="Q19" s="3"/>
      <c r="R19" s="3"/>
      <c r="S19" s="3"/>
    </row>
    <row r="20" spans="1:19" ht="18" customHeight="1" x14ac:dyDescent="0.15">
      <c r="A20" s="36">
        <v>16</v>
      </c>
      <c r="B20" s="1"/>
      <c r="C20" s="1"/>
      <c r="D20" s="37" t="s">
        <v>10</v>
      </c>
      <c r="E20" s="2"/>
      <c r="F20" s="1"/>
      <c r="G20" s="3"/>
      <c r="H20" s="4"/>
      <c r="I20" s="1"/>
      <c r="J20" s="1"/>
      <c r="K20" s="37" t="s">
        <v>10</v>
      </c>
      <c r="L20" s="2"/>
      <c r="M20" s="1"/>
      <c r="N20" s="3"/>
      <c r="O20" s="4"/>
      <c r="P20" s="3"/>
      <c r="Q20" s="3"/>
      <c r="R20" s="3"/>
      <c r="S20" s="3"/>
    </row>
    <row r="21" spans="1:19" ht="18" customHeight="1" x14ac:dyDescent="0.15">
      <c r="A21" s="36">
        <v>17</v>
      </c>
      <c r="B21" s="1"/>
      <c r="C21" s="1"/>
      <c r="D21" s="37" t="s">
        <v>10</v>
      </c>
      <c r="E21" s="2"/>
      <c r="F21" s="1"/>
      <c r="G21" s="3"/>
      <c r="H21" s="4"/>
      <c r="I21" s="1"/>
      <c r="J21" s="1"/>
      <c r="K21" s="37" t="s">
        <v>10</v>
      </c>
      <c r="L21" s="2"/>
      <c r="M21" s="1"/>
      <c r="N21" s="3"/>
      <c r="O21" s="4"/>
      <c r="P21" s="3"/>
      <c r="Q21" s="3"/>
      <c r="R21" s="3"/>
      <c r="S21" s="3"/>
    </row>
    <row r="22" spans="1:19" ht="18" customHeight="1" x14ac:dyDescent="0.15">
      <c r="A22" s="36">
        <v>18</v>
      </c>
      <c r="B22" s="1"/>
      <c r="C22" s="1"/>
      <c r="D22" s="37" t="s">
        <v>10</v>
      </c>
      <c r="E22" s="2"/>
      <c r="F22" s="1"/>
      <c r="G22" s="3"/>
      <c r="H22" s="4"/>
      <c r="I22" s="1"/>
      <c r="J22" s="1"/>
      <c r="K22" s="37" t="s">
        <v>10</v>
      </c>
      <c r="L22" s="2"/>
      <c r="M22" s="1"/>
      <c r="N22" s="3"/>
      <c r="O22" s="4"/>
      <c r="P22" s="3"/>
      <c r="Q22" s="3"/>
      <c r="R22" s="3"/>
      <c r="S22" s="3"/>
    </row>
    <row r="23" spans="1:19" ht="18" customHeight="1" x14ac:dyDescent="0.15">
      <c r="A23" s="36">
        <v>19</v>
      </c>
      <c r="B23" s="1"/>
      <c r="C23" s="1"/>
      <c r="D23" s="37" t="s">
        <v>10</v>
      </c>
      <c r="E23" s="2"/>
      <c r="F23" s="1"/>
      <c r="G23" s="3"/>
      <c r="H23" s="4"/>
      <c r="I23" s="1"/>
      <c r="J23" s="1"/>
      <c r="K23" s="37" t="s">
        <v>10</v>
      </c>
      <c r="L23" s="2"/>
      <c r="M23" s="1"/>
      <c r="N23" s="3"/>
      <c r="O23" s="4"/>
      <c r="P23" s="3"/>
      <c r="Q23" s="3"/>
      <c r="R23" s="3"/>
      <c r="S23" s="3"/>
    </row>
    <row r="24" spans="1:19" ht="18" customHeight="1" x14ac:dyDescent="0.15">
      <c r="A24" s="36">
        <v>20</v>
      </c>
      <c r="B24" s="1"/>
      <c r="C24" s="1"/>
      <c r="D24" s="37" t="s">
        <v>10</v>
      </c>
      <c r="E24" s="2"/>
      <c r="F24" s="1"/>
      <c r="G24" s="3"/>
      <c r="H24" s="4"/>
      <c r="I24" s="1"/>
      <c r="J24" s="1"/>
      <c r="K24" s="37" t="s">
        <v>10</v>
      </c>
      <c r="L24" s="2"/>
      <c r="M24" s="1"/>
      <c r="N24" s="3"/>
      <c r="O24" s="4"/>
      <c r="P24" s="3"/>
      <c r="Q24" s="3"/>
      <c r="R24" s="3"/>
      <c r="S24" s="3"/>
    </row>
    <row r="25" spans="1:19" ht="18" customHeight="1" x14ac:dyDescent="0.15">
      <c r="A25" s="36">
        <v>21</v>
      </c>
      <c r="B25" s="1"/>
      <c r="C25" s="1"/>
      <c r="D25" s="37" t="s">
        <v>10</v>
      </c>
      <c r="E25" s="2"/>
      <c r="F25" s="1"/>
      <c r="G25" s="3"/>
      <c r="H25" s="4"/>
      <c r="I25" s="1"/>
      <c r="J25" s="1"/>
      <c r="K25" s="37" t="s">
        <v>10</v>
      </c>
      <c r="L25" s="2"/>
      <c r="M25" s="1"/>
      <c r="N25" s="3"/>
      <c r="O25" s="4"/>
      <c r="P25" s="3"/>
      <c r="Q25" s="3"/>
      <c r="R25" s="3"/>
      <c r="S25" s="3"/>
    </row>
    <row r="26" spans="1:19" ht="18" customHeight="1" x14ac:dyDescent="0.15">
      <c r="A26" s="36">
        <v>22</v>
      </c>
      <c r="B26" s="1"/>
      <c r="C26" s="1"/>
      <c r="D26" s="37" t="s">
        <v>10</v>
      </c>
      <c r="E26" s="2"/>
      <c r="F26" s="1"/>
      <c r="G26" s="3"/>
      <c r="H26" s="4"/>
      <c r="I26" s="1"/>
      <c r="J26" s="1"/>
      <c r="K26" s="37" t="s">
        <v>10</v>
      </c>
      <c r="L26" s="2"/>
      <c r="M26" s="1"/>
      <c r="N26" s="3"/>
      <c r="O26" s="4"/>
      <c r="P26" s="3"/>
      <c r="Q26" s="3"/>
      <c r="R26" s="3"/>
      <c r="S26" s="3"/>
    </row>
    <row r="27" spans="1:19" ht="18" customHeight="1" x14ac:dyDescent="0.15">
      <c r="A27" s="36">
        <v>23</v>
      </c>
      <c r="B27" s="1"/>
      <c r="C27" s="1"/>
      <c r="D27" s="37" t="s">
        <v>10</v>
      </c>
      <c r="E27" s="2"/>
      <c r="F27" s="1"/>
      <c r="G27" s="3"/>
      <c r="H27" s="4"/>
      <c r="I27" s="1"/>
      <c r="J27" s="1"/>
      <c r="K27" s="37" t="s">
        <v>10</v>
      </c>
      <c r="L27" s="2"/>
      <c r="M27" s="1"/>
      <c r="N27" s="3"/>
      <c r="O27" s="4"/>
      <c r="P27" s="3"/>
      <c r="Q27" s="3"/>
      <c r="R27" s="3"/>
      <c r="S27" s="3"/>
    </row>
    <row r="28" spans="1:19" ht="18" customHeight="1" x14ac:dyDescent="0.15">
      <c r="A28" s="36">
        <v>24</v>
      </c>
      <c r="B28" s="1"/>
      <c r="C28" s="1"/>
      <c r="D28" s="37" t="s">
        <v>10</v>
      </c>
      <c r="E28" s="2"/>
      <c r="F28" s="1"/>
      <c r="G28" s="3"/>
      <c r="H28" s="4"/>
      <c r="I28" s="1"/>
      <c r="J28" s="1"/>
      <c r="K28" s="37" t="s">
        <v>10</v>
      </c>
      <c r="L28" s="2"/>
      <c r="M28" s="1"/>
      <c r="N28" s="3"/>
      <c r="O28" s="4"/>
      <c r="P28" s="3"/>
      <c r="Q28" s="3"/>
      <c r="R28" s="3"/>
      <c r="S28" s="3"/>
    </row>
    <row r="29" spans="1:19" ht="18" customHeight="1" x14ac:dyDescent="0.15">
      <c r="A29" s="36">
        <v>25</v>
      </c>
      <c r="B29" s="1"/>
      <c r="C29" s="1"/>
      <c r="D29" s="37" t="s">
        <v>10</v>
      </c>
      <c r="E29" s="2"/>
      <c r="F29" s="1"/>
      <c r="G29" s="3"/>
      <c r="H29" s="4"/>
      <c r="I29" s="1"/>
      <c r="J29" s="1"/>
      <c r="K29" s="37" t="s">
        <v>10</v>
      </c>
      <c r="L29" s="2"/>
      <c r="M29" s="1"/>
      <c r="N29" s="3"/>
      <c r="O29" s="4"/>
      <c r="P29" s="3"/>
      <c r="Q29" s="3"/>
      <c r="R29" s="3"/>
      <c r="S29" s="3"/>
    </row>
    <row r="30" spans="1:19" ht="18" customHeight="1" x14ac:dyDescent="0.15">
      <c r="A30" s="36">
        <v>26</v>
      </c>
      <c r="B30" s="1"/>
      <c r="C30" s="1"/>
      <c r="D30" s="37" t="s">
        <v>10</v>
      </c>
      <c r="E30" s="2"/>
      <c r="F30" s="1"/>
      <c r="G30" s="3"/>
      <c r="H30" s="4"/>
      <c r="I30" s="1"/>
      <c r="J30" s="1"/>
      <c r="K30" s="37" t="s">
        <v>10</v>
      </c>
      <c r="L30" s="2"/>
      <c r="M30" s="1"/>
      <c r="N30" s="3"/>
      <c r="O30" s="4"/>
      <c r="P30" s="3"/>
      <c r="Q30" s="3"/>
      <c r="R30" s="3"/>
      <c r="S30" s="3"/>
    </row>
    <row r="31" spans="1:19" ht="18" customHeight="1" x14ac:dyDescent="0.15">
      <c r="A31" s="36">
        <v>27</v>
      </c>
      <c r="B31" s="1"/>
      <c r="C31" s="1"/>
      <c r="D31" s="37" t="s">
        <v>10</v>
      </c>
      <c r="E31" s="2"/>
      <c r="F31" s="1"/>
      <c r="G31" s="3"/>
      <c r="H31" s="4"/>
      <c r="I31" s="1"/>
      <c r="J31" s="1"/>
      <c r="K31" s="37" t="s">
        <v>10</v>
      </c>
      <c r="L31" s="2"/>
      <c r="M31" s="1"/>
      <c r="N31" s="3"/>
      <c r="O31" s="4"/>
      <c r="P31" s="3"/>
      <c r="Q31" s="3"/>
      <c r="R31" s="3"/>
      <c r="S31" s="3"/>
    </row>
    <row r="32" spans="1:19" ht="18" customHeight="1" x14ac:dyDescent="0.15">
      <c r="A32" s="36">
        <v>28</v>
      </c>
      <c r="B32" s="1"/>
      <c r="C32" s="1"/>
      <c r="D32" s="37" t="s">
        <v>10</v>
      </c>
      <c r="E32" s="2"/>
      <c r="F32" s="1"/>
      <c r="G32" s="3"/>
      <c r="H32" s="4"/>
      <c r="I32" s="1"/>
      <c r="J32" s="1"/>
      <c r="K32" s="37" t="s">
        <v>10</v>
      </c>
      <c r="L32" s="2"/>
      <c r="M32" s="1"/>
      <c r="N32" s="3"/>
      <c r="O32" s="4"/>
      <c r="P32" s="3"/>
      <c r="Q32" s="3"/>
      <c r="R32" s="3"/>
      <c r="S32" s="3"/>
    </row>
    <row r="33" spans="1:19" ht="18" customHeight="1" x14ac:dyDescent="0.15">
      <c r="A33" s="36">
        <v>29</v>
      </c>
      <c r="B33" s="1"/>
      <c r="C33" s="1"/>
      <c r="D33" s="37" t="s">
        <v>10</v>
      </c>
      <c r="E33" s="2"/>
      <c r="F33" s="1"/>
      <c r="G33" s="3"/>
      <c r="H33" s="4"/>
      <c r="I33" s="1"/>
      <c r="J33" s="1"/>
      <c r="K33" s="37" t="s">
        <v>10</v>
      </c>
      <c r="L33" s="2"/>
      <c r="M33" s="1"/>
      <c r="N33" s="3"/>
      <c r="O33" s="4"/>
      <c r="P33" s="3"/>
      <c r="Q33" s="3"/>
      <c r="R33" s="3"/>
      <c r="S33" s="3"/>
    </row>
    <row r="34" spans="1:19" ht="18" customHeight="1" x14ac:dyDescent="0.15">
      <c r="A34" s="36">
        <v>30</v>
      </c>
      <c r="B34" s="1"/>
      <c r="C34" s="1"/>
      <c r="D34" s="37" t="s">
        <v>10</v>
      </c>
      <c r="E34" s="2"/>
      <c r="F34" s="1"/>
      <c r="G34" s="3"/>
      <c r="H34" s="4"/>
      <c r="I34" s="1"/>
      <c r="J34" s="1"/>
      <c r="K34" s="37" t="s">
        <v>10</v>
      </c>
      <c r="L34" s="2"/>
      <c r="M34" s="1"/>
      <c r="N34" s="3"/>
      <c r="O34" s="4"/>
      <c r="P34" s="3"/>
      <c r="Q34" s="3"/>
      <c r="R34" s="3"/>
      <c r="S34" s="3"/>
    </row>
    <row r="35" spans="1:19" ht="18" customHeight="1" x14ac:dyDescent="0.15">
      <c r="A35" s="36">
        <v>31</v>
      </c>
      <c r="B35" s="1"/>
      <c r="C35" s="1"/>
      <c r="D35" s="37" t="s">
        <v>10</v>
      </c>
      <c r="E35" s="2"/>
      <c r="F35" s="1"/>
      <c r="G35" s="3"/>
      <c r="H35" s="4"/>
      <c r="I35" s="1"/>
      <c r="J35" s="1"/>
      <c r="K35" s="37" t="s">
        <v>10</v>
      </c>
      <c r="L35" s="2"/>
      <c r="M35" s="1"/>
      <c r="N35" s="3"/>
      <c r="O35" s="4"/>
      <c r="P35" s="3"/>
      <c r="Q35" s="3"/>
      <c r="R35" s="3"/>
      <c r="S35" s="3"/>
    </row>
    <row r="36" spans="1:19" ht="18" customHeight="1" x14ac:dyDescent="0.15">
      <c r="A36" s="36">
        <v>32</v>
      </c>
      <c r="B36" s="1"/>
      <c r="C36" s="1"/>
      <c r="D36" s="37" t="s">
        <v>10</v>
      </c>
      <c r="E36" s="2"/>
      <c r="F36" s="1"/>
      <c r="G36" s="3"/>
      <c r="H36" s="4"/>
      <c r="I36" s="1"/>
      <c r="J36" s="1"/>
      <c r="K36" s="37" t="s">
        <v>10</v>
      </c>
      <c r="L36" s="2"/>
      <c r="M36" s="1"/>
      <c r="N36" s="3"/>
      <c r="O36" s="4"/>
      <c r="P36" s="3"/>
      <c r="Q36" s="3"/>
      <c r="R36" s="3"/>
      <c r="S36" s="3"/>
    </row>
    <row r="37" spans="1:19" ht="18" customHeight="1" x14ac:dyDescent="0.15">
      <c r="A37" s="36">
        <v>33</v>
      </c>
      <c r="B37" s="1"/>
      <c r="C37" s="1"/>
      <c r="D37" s="37" t="s">
        <v>10</v>
      </c>
      <c r="E37" s="2"/>
      <c r="F37" s="1"/>
      <c r="G37" s="3"/>
      <c r="H37" s="4"/>
      <c r="I37" s="1"/>
      <c r="J37" s="1"/>
      <c r="K37" s="37" t="s">
        <v>10</v>
      </c>
      <c r="L37" s="2"/>
      <c r="M37" s="1"/>
      <c r="N37" s="3"/>
      <c r="O37" s="4"/>
      <c r="P37" s="3"/>
      <c r="Q37" s="3"/>
      <c r="R37" s="3"/>
      <c r="S37" s="3"/>
    </row>
    <row r="38" spans="1:19" ht="18" customHeight="1" x14ac:dyDescent="0.15">
      <c r="A38" s="36">
        <v>34</v>
      </c>
      <c r="B38" s="1"/>
      <c r="C38" s="1"/>
      <c r="D38" s="37" t="s">
        <v>10</v>
      </c>
      <c r="E38" s="2"/>
      <c r="F38" s="1"/>
      <c r="G38" s="3"/>
      <c r="H38" s="4"/>
      <c r="I38" s="1"/>
      <c r="J38" s="1"/>
      <c r="K38" s="37" t="s">
        <v>10</v>
      </c>
      <c r="L38" s="2"/>
      <c r="M38" s="1"/>
      <c r="N38" s="3"/>
      <c r="O38" s="4"/>
      <c r="P38" s="3"/>
      <c r="Q38" s="3"/>
      <c r="R38" s="3"/>
      <c r="S38" s="3"/>
    </row>
    <row r="39" spans="1:19" ht="18" customHeight="1" x14ac:dyDescent="0.15">
      <c r="A39" s="36">
        <v>35</v>
      </c>
      <c r="B39" s="1"/>
      <c r="C39" s="1"/>
      <c r="D39" s="37" t="s">
        <v>10</v>
      </c>
      <c r="E39" s="2"/>
      <c r="F39" s="1"/>
      <c r="G39" s="3"/>
      <c r="H39" s="4"/>
      <c r="I39" s="1"/>
      <c r="J39" s="1"/>
      <c r="K39" s="37" t="s">
        <v>10</v>
      </c>
      <c r="L39" s="2"/>
      <c r="M39" s="1"/>
      <c r="N39" s="3"/>
      <c r="O39" s="4"/>
      <c r="P39" s="3"/>
      <c r="Q39" s="3"/>
      <c r="R39" s="3"/>
      <c r="S39" s="3"/>
    </row>
    <row r="40" spans="1:19" ht="18" customHeight="1" x14ac:dyDescent="0.15">
      <c r="A40" s="36">
        <v>36</v>
      </c>
      <c r="B40" s="1"/>
      <c r="C40" s="1"/>
      <c r="D40" s="37" t="s">
        <v>10</v>
      </c>
      <c r="E40" s="2"/>
      <c r="F40" s="1"/>
      <c r="G40" s="3"/>
      <c r="H40" s="4"/>
      <c r="I40" s="1"/>
      <c r="J40" s="1"/>
      <c r="K40" s="37" t="s">
        <v>10</v>
      </c>
      <c r="L40" s="2"/>
      <c r="M40" s="1"/>
      <c r="N40" s="3"/>
      <c r="O40" s="4"/>
      <c r="P40" s="3"/>
      <c r="Q40" s="3"/>
      <c r="R40" s="3"/>
      <c r="S40" s="3"/>
    </row>
    <row r="41" spans="1:19" ht="18" customHeight="1" x14ac:dyDescent="0.15">
      <c r="A41" s="36">
        <v>37</v>
      </c>
      <c r="B41" s="1"/>
      <c r="C41" s="1"/>
      <c r="D41" s="37" t="s">
        <v>10</v>
      </c>
      <c r="E41" s="2"/>
      <c r="F41" s="1"/>
      <c r="G41" s="3"/>
      <c r="H41" s="4"/>
      <c r="I41" s="1"/>
      <c r="J41" s="1"/>
      <c r="K41" s="37" t="s">
        <v>10</v>
      </c>
      <c r="L41" s="2"/>
      <c r="M41" s="1"/>
      <c r="N41" s="3"/>
      <c r="O41" s="4"/>
      <c r="P41" s="3"/>
      <c r="Q41" s="3"/>
      <c r="R41" s="3"/>
      <c r="S41" s="3"/>
    </row>
    <row r="42" spans="1:19" ht="18" customHeight="1" x14ac:dyDescent="0.15">
      <c r="A42" s="36">
        <v>38</v>
      </c>
      <c r="B42" s="1"/>
      <c r="C42" s="1"/>
      <c r="D42" s="37" t="s">
        <v>10</v>
      </c>
      <c r="E42" s="2"/>
      <c r="F42" s="1"/>
      <c r="G42" s="3"/>
      <c r="H42" s="4"/>
      <c r="I42" s="1"/>
      <c r="J42" s="1"/>
      <c r="K42" s="37" t="s">
        <v>10</v>
      </c>
      <c r="L42" s="2"/>
      <c r="M42" s="1"/>
      <c r="N42" s="3"/>
      <c r="O42" s="4"/>
      <c r="P42" s="3"/>
      <c r="Q42" s="3"/>
      <c r="R42" s="3"/>
      <c r="S42" s="3"/>
    </row>
    <row r="43" spans="1:19" ht="18" customHeight="1" x14ac:dyDescent="0.15">
      <c r="A43" s="36">
        <v>39</v>
      </c>
      <c r="B43" s="1"/>
      <c r="C43" s="1"/>
      <c r="D43" s="37" t="s">
        <v>10</v>
      </c>
      <c r="E43" s="2"/>
      <c r="F43" s="1"/>
      <c r="G43" s="3"/>
      <c r="H43" s="4"/>
      <c r="I43" s="1"/>
      <c r="J43" s="1"/>
      <c r="K43" s="37" t="s">
        <v>10</v>
      </c>
      <c r="L43" s="2"/>
      <c r="M43" s="1"/>
      <c r="N43" s="3"/>
      <c r="O43" s="4"/>
      <c r="P43" s="3"/>
      <c r="Q43" s="3"/>
      <c r="R43" s="3"/>
      <c r="S43" s="3"/>
    </row>
    <row r="44" spans="1:19" ht="18" customHeight="1" x14ac:dyDescent="0.15">
      <c r="A44" s="36">
        <v>40</v>
      </c>
      <c r="B44" s="1"/>
      <c r="C44" s="1"/>
      <c r="D44" s="37" t="s">
        <v>10</v>
      </c>
      <c r="E44" s="2"/>
      <c r="F44" s="1"/>
      <c r="G44" s="3"/>
      <c r="H44" s="4"/>
      <c r="I44" s="1"/>
      <c r="J44" s="1"/>
      <c r="K44" s="37" t="s">
        <v>10</v>
      </c>
      <c r="L44" s="2"/>
      <c r="M44" s="1"/>
      <c r="N44" s="3"/>
      <c r="O44" s="4"/>
      <c r="P44" s="3"/>
      <c r="Q44" s="3"/>
      <c r="R44" s="3"/>
      <c r="S44" s="3"/>
    </row>
    <row r="45" spans="1:19" ht="18" customHeight="1" x14ac:dyDescent="0.15">
      <c r="A45" s="36">
        <v>41</v>
      </c>
      <c r="B45" s="1"/>
      <c r="C45" s="1"/>
      <c r="D45" s="37" t="s">
        <v>10</v>
      </c>
      <c r="E45" s="2"/>
      <c r="F45" s="1"/>
      <c r="G45" s="3"/>
      <c r="H45" s="4"/>
      <c r="I45" s="1"/>
      <c r="J45" s="1"/>
      <c r="K45" s="37" t="s">
        <v>10</v>
      </c>
      <c r="L45" s="2"/>
      <c r="M45" s="1"/>
      <c r="N45" s="3"/>
      <c r="O45" s="4"/>
      <c r="P45" s="3"/>
      <c r="Q45" s="3"/>
      <c r="R45" s="3"/>
      <c r="S45" s="3"/>
    </row>
    <row r="46" spans="1:19" ht="18" customHeight="1" x14ac:dyDescent="0.15">
      <c r="A46" s="36">
        <v>42</v>
      </c>
      <c r="B46" s="1"/>
      <c r="C46" s="1"/>
      <c r="D46" s="37" t="s">
        <v>10</v>
      </c>
      <c r="E46" s="2"/>
      <c r="F46" s="1"/>
      <c r="G46" s="3"/>
      <c r="H46" s="4"/>
      <c r="I46" s="1"/>
      <c r="J46" s="1"/>
      <c r="K46" s="37" t="s">
        <v>10</v>
      </c>
      <c r="L46" s="2"/>
      <c r="M46" s="1"/>
      <c r="N46" s="3"/>
      <c r="O46" s="4"/>
      <c r="P46" s="3"/>
      <c r="Q46" s="3"/>
      <c r="R46" s="3"/>
      <c r="S46" s="3"/>
    </row>
    <row r="47" spans="1:19" ht="18" customHeight="1" x14ac:dyDescent="0.15">
      <c r="A47" s="36">
        <v>43</v>
      </c>
      <c r="B47" s="1"/>
      <c r="C47" s="1"/>
      <c r="D47" s="37" t="s">
        <v>10</v>
      </c>
      <c r="E47" s="2"/>
      <c r="F47" s="1"/>
      <c r="G47" s="3"/>
      <c r="H47" s="4"/>
      <c r="I47" s="1"/>
      <c r="J47" s="1"/>
      <c r="K47" s="37" t="s">
        <v>10</v>
      </c>
      <c r="L47" s="2"/>
      <c r="M47" s="1"/>
      <c r="N47" s="3"/>
      <c r="O47" s="4"/>
      <c r="P47" s="3"/>
      <c r="Q47" s="3"/>
      <c r="R47" s="3"/>
      <c r="S47" s="3"/>
    </row>
    <row r="48" spans="1:19" ht="18" customHeight="1" x14ac:dyDescent="0.15">
      <c r="A48" s="36">
        <v>44</v>
      </c>
      <c r="B48" s="1"/>
      <c r="C48" s="1"/>
      <c r="D48" s="37" t="s">
        <v>10</v>
      </c>
      <c r="E48" s="2"/>
      <c r="F48" s="1"/>
      <c r="G48" s="3"/>
      <c r="H48" s="4"/>
      <c r="I48" s="1"/>
      <c r="J48" s="1"/>
      <c r="K48" s="37" t="s">
        <v>10</v>
      </c>
      <c r="L48" s="2"/>
      <c r="M48" s="1"/>
      <c r="N48" s="3"/>
      <c r="O48" s="4"/>
      <c r="P48" s="3"/>
      <c r="Q48" s="3"/>
      <c r="R48" s="3"/>
      <c r="S48" s="3"/>
    </row>
    <row r="49" spans="1:19" ht="18" customHeight="1" x14ac:dyDescent="0.15">
      <c r="A49" s="36">
        <v>45</v>
      </c>
      <c r="B49" s="1"/>
      <c r="C49" s="1"/>
      <c r="D49" s="37" t="s">
        <v>10</v>
      </c>
      <c r="E49" s="2"/>
      <c r="F49" s="1"/>
      <c r="G49" s="3"/>
      <c r="H49" s="4"/>
      <c r="I49" s="1"/>
      <c r="J49" s="1"/>
      <c r="K49" s="37" t="s">
        <v>10</v>
      </c>
      <c r="L49" s="2"/>
      <c r="M49" s="1"/>
      <c r="N49" s="3"/>
      <c r="O49" s="4"/>
      <c r="P49" s="3"/>
      <c r="Q49" s="3"/>
      <c r="R49" s="3"/>
      <c r="S49" s="3"/>
    </row>
    <row r="50" spans="1:19" ht="18" customHeight="1" x14ac:dyDescent="0.15">
      <c r="A50" s="36">
        <v>46</v>
      </c>
      <c r="B50" s="1"/>
      <c r="C50" s="1"/>
      <c r="D50" s="37" t="s">
        <v>10</v>
      </c>
      <c r="E50" s="2"/>
      <c r="F50" s="1"/>
      <c r="G50" s="3"/>
      <c r="H50" s="4"/>
      <c r="I50" s="1"/>
      <c r="J50" s="1"/>
      <c r="K50" s="37" t="s">
        <v>10</v>
      </c>
      <c r="L50" s="2"/>
      <c r="M50" s="1"/>
      <c r="N50" s="3"/>
      <c r="O50" s="4"/>
      <c r="P50" s="3"/>
      <c r="Q50" s="3"/>
      <c r="R50" s="3"/>
      <c r="S50" s="3"/>
    </row>
    <row r="51" spans="1:19" ht="18" customHeight="1" x14ac:dyDescent="0.15">
      <c r="A51" s="36">
        <v>47</v>
      </c>
      <c r="B51" s="1"/>
      <c r="C51" s="1"/>
      <c r="D51" s="37" t="s">
        <v>10</v>
      </c>
      <c r="E51" s="2"/>
      <c r="F51" s="1"/>
      <c r="G51" s="3"/>
      <c r="H51" s="4"/>
      <c r="I51" s="1"/>
      <c r="J51" s="1"/>
      <c r="K51" s="37" t="s">
        <v>10</v>
      </c>
      <c r="L51" s="2"/>
      <c r="M51" s="1"/>
      <c r="N51" s="3"/>
      <c r="O51" s="4"/>
      <c r="P51" s="3"/>
      <c r="Q51" s="3"/>
      <c r="R51" s="3"/>
      <c r="S51" s="3"/>
    </row>
    <row r="52" spans="1:19" ht="18" customHeight="1" x14ac:dyDescent="0.15">
      <c r="A52" s="36">
        <v>48</v>
      </c>
      <c r="B52" s="1"/>
      <c r="C52" s="1"/>
      <c r="D52" s="37" t="s">
        <v>10</v>
      </c>
      <c r="E52" s="2"/>
      <c r="F52" s="1"/>
      <c r="G52" s="3"/>
      <c r="H52" s="4"/>
      <c r="I52" s="1"/>
      <c r="J52" s="1"/>
      <c r="K52" s="37" t="s">
        <v>10</v>
      </c>
      <c r="L52" s="2"/>
      <c r="M52" s="1"/>
      <c r="N52" s="3"/>
      <c r="O52" s="4"/>
      <c r="P52" s="3"/>
      <c r="Q52" s="3"/>
      <c r="R52" s="3"/>
      <c r="S52" s="3"/>
    </row>
    <row r="53" spans="1:19" ht="18" customHeight="1" x14ac:dyDescent="0.15">
      <c r="A53" s="36">
        <v>49</v>
      </c>
      <c r="B53" s="1"/>
      <c r="C53" s="1"/>
      <c r="D53" s="37" t="s">
        <v>10</v>
      </c>
      <c r="E53" s="2"/>
      <c r="F53" s="1"/>
      <c r="G53" s="3"/>
      <c r="H53" s="4"/>
      <c r="I53" s="1"/>
      <c r="J53" s="1"/>
      <c r="K53" s="37" t="s">
        <v>10</v>
      </c>
      <c r="L53" s="2"/>
      <c r="M53" s="1"/>
      <c r="N53" s="3"/>
      <c r="O53" s="4"/>
      <c r="P53" s="3"/>
      <c r="Q53" s="3"/>
      <c r="R53" s="3"/>
      <c r="S53" s="3"/>
    </row>
    <row r="54" spans="1:19" ht="18" customHeight="1" x14ac:dyDescent="0.15">
      <c r="A54" s="36">
        <v>50</v>
      </c>
      <c r="B54" s="1"/>
      <c r="C54" s="1"/>
      <c r="D54" s="37" t="s">
        <v>10</v>
      </c>
      <c r="E54" s="2"/>
      <c r="F54" s="1"/>
      <c r="G54" s="3"/>
      <c r="H54" s="4"/>
      <c r="I54" s="1"/>
      <c r="J54" s="1"/>
      <c r="K54" s="37" t="s">
        <v>10</v>
      </c>
      <c r="L54" s="2"/>
      <c r="M54" s="1"/>
      <c r="N54" s="3"/>
      <c r="O54" s="4"/>
      <c r="P54" s="3"/>
      <c r="Q54" s="3"/>
      <c r="R54" s="3"/>
      <c r="S54" s="3"/>
    </row>
    <row r="55" spans="1:19" ht="18" customHeight="1" x14ac:dyDescent="0.15">
      <c r="A55" s="36">
        <v>51</v>
      </c>
      <c r="B55" s="1"/>
      <c r="C55" s="1"/>
      <c r="D55" s="37" t="s">
        <v>10</v>
      </c>
      <c r="E55" s="2"/>
      <c r="F55" s="1"/>
      <c r="G55" s="3"/>
      <c r="H55" s="4"/>
      <c r="I55" s="1"/>
      <c r="J55" s="1"/>
      <c r="K55" s="37" t="s">
        <v>10</v>
      </c>
      <c r="L55" s="2"/>
      <c r="M55" s="1"/>
      <c r="N55" s="3"/>
      <c r="O55" s="4"/>
      <c r="P55" s="3"/>
      <c r="Q55" s="3"/>
      <c r="R55" s="3"/>
      <c r="S55" s="3"/>
    </row>
    <row r="56" spans="1:19" ht="18" customHeight="1" x14ac:dyDescent="0.15">
      <c r="A56" s="36">
        <v>52</v>
      </c>
      <c r="B56" s="1"/>
      <c r="C56" s="1"/>
      <c r="D56" s="37" t="s">
        <v>10</v>
      </c>
      <c r="E56" s="2"/>
      <c r="F56" s="1"/>
      <c r="G56" s="3"/>
      <c r="H56" s="4"/>
      <c r="I56" s="1"/>
      <c r="J56" s="1"/>
      <c r="K56" s="37" t="s">
        <v>10</v>
      </c>
      <c r="L56" s="2"/>
      <c r="M56" s="1"/>
      <c r="N56" s="3"/>
      <c r="O56" s="4"/>
      <c r="P56" s="3"/>
      <c r="Q56" s="3"/>
      <c r="R56" s="3"/>
      <c r="S56" s="3"/>
    </row>
    <row r="57" spans="1:19" ht="18" customHeight="1" x14ac:dyDescent="0.15">
      <c r="A57" s="36">
        <v>53</v>
      </c>
      <c r="B57" s="1"/>
      <c r="C57" s="1"/>
      <c r="D57" s="37" t="s">
        <v>10</v>
      </c>
      <c r="E57" s="2"/>
      <c r="F57" s="1"/>
      <c r="G57" s="3"/>
      <c r="H57" s="4"/>
      <c r="I57" s="1"/>
      <c r="J57" s="1"/>
      <c r="K57" s="37" t="s">
        <v>10</v>
      </c>
      <c r="L57" s="2"/>
      <c r="M57" s="1"/>
      <c r="N57" s="3"/>
      <c r="O57" s="4"/>
      <c r="P57" s="3"/>
      <c r="Q57" s="3"/>
      <c r="R57" s="3"/>
      <c r="S57" s="3"/>
    </row>
    <row r="58" spans="1:19" ht="18" customHeight="1" x14ac:dyDescent="0.15">
      <c r="A58" s="36">
        <v>54</v>
      </c>
      <c r="B58" s="1"/>
      <c r="C58" s="1"/>
      <c r="D58" s="37" t="s">
        <v>10</v>
      </c>
      <c r="E58" s="2"/>
      <c r="F58" s="1"/>
      <c r="G58" s="3"/>
      <c r="H58" s="4"/>
      <c r="I58" s="1"/>
      <c r="J58" s="1"/>
      <c r="K58" s="37" t="s">
        <v>10</v>
      </c>
      <c r="L58" s="2"/>
      <c r="M58" s="1"/>
      <c r="N58" s="3"/>
      <c r="O58" s="4"/>
      <c r="P58" s="3"/>
      <c r="Q58" s="3"/>
      <c r="R58" s="3"/>
      <c r="S58" s="3"/>
    </row>
    <row r="59" spans="1:19" ht="18" customHeight="1" x14ac:dyDescent="0.15">
      <c r="A59" s="36">
        <v>55</v>
      </c>
      <c r="B59" s="1"/>
      <c r="C59" s="1"/>
      <c r="D59" s="37" t="s">
        <v>10</v>
      </c>
      <c r="E59" s="2"/>
      <c r="F59" s="1"/>
      <c r="G59" s="3"/>
      <c r="H59" s="4"/>
      <c r="I59" s="1"/>
      <c r="J59" s="1"/>
      <c r="K59" s="37" t="s">
        <v>10</v>
      </c>
      <c r="L59" s="2"/>
      <c r="M59" s="1"/>
      <c r="N59" s="3"/>
      <c r="O59" s="4"/>
      <c r="P59" s="3"/>
      <c r="Q59" s="3"/>
      <c r="R59" s="3"/>
      <c r="S59" s="3"/>
    </row>
    <row r="60" spans="1:19" ht="18" customHeight="1" x14ac:dyDescent="0.15">
      <c r="A60" s="36">
        <v>56</v>
      </c>
      <c r="B60" s="1"/>
      <c r="C60" s="1"/>
      <c r="D60" s="37" t="s">
        <v>10</v>
      </c>
      <c r="E60" s="2"/>
      <c r="F60" s="1"/>
      <c r="G60" s="3"/>
      <c r="H60" s="4"/>
      <c r="I60" s="1"/>
      <c r="J60" s="1"/>
      <c r="K60" s="37" t="s">
        <v>10</v>
      </c>
      <c r="L60" s="2"/>
      <c r="M60" s="1"/>
      <c r="N60" s="3"/>
      <c r="O60" s="4"/>
      <c r="P60" s="3"/>
      <c r="Q60" s="3"/>
      <c r="R60" s="3"/>
      <c r="S60" s="3"/>
    </row>
    <row r="61" spans="1:19" ht="18" customHeight="1" x14ac:dyDescent="0.15">
      <c r="A61" s="36">
        <v>57</v>
      </c>
      <c r="B61" s="1"/>
      <c r="C61" s="1"/>
      <c r="D61" s="37" t="s">
        <v>10</v>
      </c>
      <c r="E61" s="2"/>
      <c r="F61" s="1"/>
      <c r="G61" s="3"/>
      <c r="H61" s="4"/>
      <c r="I61" s="1"/>
      <c r="J61" s="1"/>
      <c r="K61" s="37" t="s">
        <v>10</v>
      </c>
      <c r="L61" s="2"/>
      <c r="M61" s="1"/>
      <c r="N61" s="3"/>
      <c r="O61" s="4"/>
      <c r="P61" s="3"/>
      <c r="Q61" s="3"/>
      <c r="R61" s="3"/>
      <c r="S61" s="3"/>
    </row>
    <row r="62" spans="1:19" ht="18" customHeight="1" x14ac:dyDescent="0.15">
      <c r="A62" s="36">
        <v>58</v>
      </c>
      <c r="B62" s="1"/>
      <c r="C62" s="1"/>
      <c r="D62" s="37" t="s">
        <v>10</v>
      </c>
      <c r="E62" s="2"/>
      <c r="F62" s="1"/>
      <c r="G62" s="3"/>
      <c r="H62" s="4"/>
      <c r="I62" s="1"/>
      <c r="J62" s="1"/>
      <c r="K62" s="37" t="s">
        <v>10</v>
      </c>
      <c r="L62" s="2"/>
      <c r="M62" s="1"/>
      <c r="N62" s="3"/>
      <c r="O62" s="4"/>
      <c r="P62" s="3"/>
      <c r="Q62" s="3"/>
      <c r="R62" s="3"/>
      <c r="S62" s="3"/>
    </row>
    <row r="63" spans="1:19" ht="18" customHeight="1" x14ac:dyDescent="0.15">
      <c r="A63" s="36">
        <v>59</v>
      </c>
      <c r="B63" s="1"/>
      <c r="C63" s="1"/>
      <c r="D63" s="37" t="s">
        <v>10</v>
      </c>
      <c r="E63" s="2"/>
      <c r="F63" s="1"/>
      <c r="G63" s="3"/>
      <c r="H63" s="4"/>
      <c r="I63" s="1"/>
      <c r="J63" s="1"/>
      <c r="K63" s="37" t="s">
        <v>10</v>
      </c>
      <c r="L63" s="2"/>
      <c r="M63" s="1"/>
      <c r="N63" s="3"/>
      <c r="O63" s="4"/>
      <c r="P63" s="3"/>
      <c r="Q63" s="3"/>
      <c r="R63" s="3"/>
      <c r="S63" s="3"/>
    </row>
    <row r="64" spans="1:19" ht="18" customHeight="1" x14ac:dyDescent="0.15">
      <c r="A64" s="36">
        <v>60</v>
      </c>
      <c r="B64" s="1"/>
      <c r="C64" s="1"/>
      <c r="D64" s="37" t="s">
        <v>10</v>
      </c>
      <c r="E64" s="2"/>
      <c r="F64" s="1"/>
      <c r="G64" s="3"/>
      <c r="H64" s="4"/>
      <c r="I64" s="1"/>
      <c r="J64" s="1"/>
      <c r="K64" s="37" t="s">
        <v>10</v>
      </c>
      <c r="L64" s="2"/>
      <c r="M64" s="1"/>
      <c r="N64" s="3"/>
      <c r="O64" s="4"/>
      <c r="P64" s="3"/>
      <c r="Q64" s="3"/>
      <c r="R64" s="3"/>
      <c r="S64" s="3"/>
    </row>
    <row r="65" spans="1:19" ht="18" customHeight="1" x14ac:dyDescent="0.15">
      <c r="A65" s="36">
        <v>61</v>
      </c>
      <c r="B65" s="1"/>
      <c r="C65" s="1"/>
      <c r="D65" s="37" t="s">
        <v>10</v>
      </c>
      <c r="E65" s="2"/>
      <c r="F65" s="1"/>
      <c r="G65" s="3"/>
      <c r="H65" s="4"/>
      <c r="I65" s="1"/>
      <c r="J65" s="1"/>
      <c r="K65" s="37" t="s">
        <v>10</v>
      </c>
      <c r="L65" s="2"/>
      <c r="M65" s="1"/>
      <c r="N65" s="3"/>
      <c r="O65" s="4"/>
      <c r="P65" s="3"/>
      <c r="Q65" s="3"/>
      <c r="R65" s="3"/>
      <c r="S65" s="3"/>
    </row>
    <row r="66" spans="1:19" ht="18" customHeight="1" x14ac:dyDescent="0.15">
      <c r="A66" s="36">
        <v>62</v>
      </c>
      <c r="B66" s="1"/>
      <c r="C66" s="1"/>
      <c r="D66" s="37" t="s">
        <v>10</v>
      </c>
      <c r="E66" s="2"/>
      <c r="F66" s="1"/>
      <c r="G66" s="3"/>
      <c r="H66" s="4"/>
      <c r="I66" s="1"/>
      <c r="J66" s="1"/>
      <c r="K66" s="37" t="s">
        <v>10</v>
      </c>
      <c r="L66" s="2"/>
      <c r="M66" s="1"/>
      <c r="N66" s="3"/>
      <c r="O66" s="4"/>
      <c r="P66" s="3"/>
      <c r="Q66" s="3"/>
      <c r="R66" s="3"/>
      <c r="S66" s="3"/>
    </row>
    <row r="67" spans="1:19" ht="18" customHeight="1" x14ac:dyDescent="0.15">
      <c r="A67" s="36">
        <v>63</v>
      </c>
      <c r="B67" s="1"/>
      <c r="C67" s="1"/>
      <c r="D67" s="37" t="s">
        <v>10</v>
      </c>
      <c r="E67" s="2"/>
      <c r="F67" s="1"/>
      <c r="G67" s="3"/>
      <c r="H67" s="4"/>
      <c r="I67" s="1"/>
      <c r="J67" s="1"/>
      <c r="K67" s="37" t="s">
        <v>10</v>
      </c>
      <c r="L67" s="2"/>
      <c r="M67" s="1"/>
      <c r="N67" s="3"/>
      <c r="O67" s="4"/>
      <c r="P67" s="3"/>
      <c r="Q67" s="3"/>
      <c r="R67" s="3"/>
      <c r="S67" s="3"/>
    </row>
    <row r="68" spans="1:19" ht="18" customHeight="1" x14ac:dyDescent="0.15">
      <c r="A68" s="36">
        <v>64</v>
      </c>
      <c r="B68" s="1"/>
      <c r="C68" s="1"/>
      <c r="D68" s="37" t="s">
        <v>10</v>
      </c>
      <c r="E68" s="2"/>
      <c r="F68" s="1"/>
      <c r="G68" s="3"/>
      <c r="H68" s="4"/>
      <c r="I68" s="1"/>
      <c r="J68" s="1"/>
      <c r="K68" s="37" t="s">
        <v>10</v>
      </c>
      <c r="L68" s="2"/>
      <c r="M68" s="1"/>
      <c r="N68" s="3"/>
      <c r="O68" s="4"/>
      <c r="P68" s="3"/>
      <c r="Q68" s="3"/>
      <c r="R68" s="3"/>
      <c r="S68" s="3"/>
    </row>
    <row r="69" spans="1:19" ht="18" customHeight="1" x14ac:dyDescent="0.15">
      <c r="A69" s="36">
        <v>65</v>
      </c>
      <c r="B69" s="1"/>
      <c r="C69" s="1"/>
      <c r="D69" s="37" t="s">
        <v>10</v>
      </c>
      <c r="E69" s="2"/>
      <c r="F69" s="1"/>
      <c r="G69" s="3"/>
      <c r="H69" s="4"/>
      <c r="I69" s="1"/>
      <c r="J69" s="1"/>
      <c r="K69" s="37" t="s">
        <v>10</v>
      </c>
      <c r="L69" s="2"/>
      <c r="M69" s="1"/>
      <c r="N69" s="3"/>
      <c r="O69" s="4"/>
      <c r="P69" s="3"/>
      <c r="Q69" s="3"/>
      <c r="R69" s="3"/>
      <c r="S69" s="3"/>
    </row>
    <row r="70" spans="1:19" ht="18" customHeight="1" x14ac:dyDescent="0.15">
      <c r="A70" s="36">
        <v>66</v>
      </c>
      <c r="B70" s="1"/>
      <c r="C70" s="1"/>
      <c r="D70" s="37" t="s">
        <v>10</v>
      </c>
      <c r="E70" s="2"/>
      <c r="F70" s="1"/>
      <c r="G70" s="3"/>
      <c r="H70" s="4"/>
      <c r="I70" s="1"/>
      <c r="J70" s="1"/>
      <c r="K70" s="37" t="s">
        <v>10</v>
      </c>
      <c r="L70" s="2"/>
      <c r="M70" s="1"/>
      <c r="N70" s="3"/>
      <c r="O70" s="4"/>
      <c r="P70" s="3"/>
      <c r="Q70" s="3"/>
      <c r="R70" s="3"/>
      <c r="S70" s="3"/>
    </row>
    <row r="71" spans="1:19" ht="18" customHeight="1" x14ac:dyDescent="0.15">
      <c r="A71" s="36">
        <v>67</v>
      </c>
      <c r="B71" s="1"/>
      <c r="C71" s="1"/>
      <c r="D71" s="37" t="s">
        <v>10</v>
      </c>
      <c r="E71" s="2"/>
      <c r="F71" s="1"/>
      <c r="G71" s="3"/>
      <c r="H71" s="4"/>
      <c r="I71" s="1"/>
      <c r="J71" s="1"/>
      <c r="K71" s="37" t="s">
        <v>10</v>
      </c>
      <c r="L71" s="2"/>
      <c r="M71" s="1"/>
      <c r="N71" s="3"/>
      <c r="O71" s="4"/>
      <c r="P71" s="3"/>
      <c r="Q71" s="3"/>
      <c r="R71" s="3"/>
      <c r="S71" s="3"/>
    </row>
    <row r="72" spans="1:19" ht="18" customHeight="1" x14ac:dyDescent="0.15">
      <c r="A72" s="36">
        <v>68</v>
      </c>
      <c r="B72" s="1"/>
      <c r="C72" s="1"/>
      <c r="D72" s="37" t="s">
        <v>10</v>
      </c>
      <c r="E72" s="2"/>
      <c r="F72" s="1"/>
      <c r="G72" s="3"/>
      <c r="H72" s="4"/>
      <c r="I72" s="1"/>
      <c r="J72" s="1"/>
      <c r="K72" s="37" t="s">
        <v>10</v>
      </c>
      <c r="L72" s="2"/>
      <c r="M72" s="1"/>
      <c r="N72" s="3"/>
      <c r="O72" s="4"/>
      <c r="P72" s="3"/>
      <c r="Q72" s="3"/>
      <c r="R72" s="3"/>
      <c r="S72" s="3"/>
    </row>
    <row r="73" spans="1:19" ht="18" customHeight="1" x14ac:dyDescent="0.15">
      <c r="A73" s="36">
        <v>69</v>
      </c>
      <c r="B73" s="1"/>
      <c r="C73" s="1"/>
      <c r="D73" s="37" t="s">
        <v>10</v>
      </c>
      <c r="E73" s="2"/>
      <c r="F73" s="1"/>
      <c r="G73" s="3"/>
      <c r="H73" s="4"/>
      <c r="I73" s="1"/>
      <c r="J73" s="1"/>
      <c r="K73" s="37" t="s">
        <v>10</v>
      </c>
      <c r="L73" s="2"/>
      <c r="M73" s="1"/>
      <c r="N73" s="3"/>
      <c r="O73" s="4"/>
      <c r="P73" s="3"/>
      <c r="Q73" s="3"/>
      <c r="R73" s="3"/>
      <c r="S73" s="3"/>
    </row>
    <row r="74" spans="1:19" ht="18" customHeight="1" x14ac:dyDescent="0.15">
      <c r="A74" s="36">
        <v>70</v>
      </c>
      <c r="B74" s="1"/>
      <c r="C74" s="1"/>
      <c r="D74" s="37" t="s">
        <v>10</v>
      </c>
      <c r="E74" s="2"/>
      <c r="F74" s="1"/>
      <c r="G74" s="3"/>
      <c r="H74" s="4"/>
      <c r="I74" s="1"/>
      <c r="J74" s="1"/>
      <c r="K74" s="37" t="s">
        <v>10</v>
      </c>
      <c r="L74" s="2"/>
      <c r="M74" s="1"/>
      <c r="N74" s="3"/>
      <c r="O74" s="4"/>
      <c r="P74" s="3"/>
      <c r="Q74" s="3"/>
      <c r="R74" s="3"/>
      <c r="S74" s="3"/>
    </row>
    <row r="75" spans="1:19" ht="18" customHeight="1" x14ac:dyDescent="0.15">
      <c r="A75" s="36">
        <v>71</v>
      </c>
      <c r="B75" s="1"/>
      <c r="C75" s="1"/>
      <c r="D75" s="37" t="s">
        <v>10</v>
      </c>
      <c r="E75" s="2"/>
      <c r="F75" s="1"/>
      <c r="G75" s="3"/>
      <c r="H75" s="4"/>
      <c r="I75" s="1"/>
      <c r="J75" s="1"/>
      <c r="K75" s="37" t="s">
        <v>10</v>
      </c>
      <c r="L75" s="2"/>
      <c r="M75" s="1"/>
      <c r="N75" s="3"/>
      <c r="O75" s="4"/>
      <c r="P75" s="3"/>
      <c r="Q75" s="3"/>
      <c r="R75" s="3"/>
      <c r="S75" s="3"/>
    </row>
    <row r="76" spans="1:19" ht="18" customHeight="1" x14ac:dyDescent="0.15">
      <c r="A76" s="36">
        <v>72</v>
      </c>
      <c r="B76" s="1"/>
      <c r="C76" s="1"/>
      <c r="D76" s="37" t="s">
        <v>10</v>
      </c>
      <c r="E76" s="2"/>
      <c r="F76" s="1"/>
      <c r="G76" s="3"/>
      <c r="H76" s="4"/>
      <c r="I76" s="1"/>
      <c r="J76" s="1"/>
      <c r="K76" s="37" t="s">
        <v>10</v>
      </c>
      <c r="L76" s="2"/>
      <c r="M76" s="1"/>
      <c r="N76" s="3"/>
      <c r="O76" s="4"/>
      <c r="P76" s="3"/>
      <c r="Q76" s="3"/>
      <c r="R76" s="3"/>
      <c r="S76" s="3"/>
    </row>
    <row r="77" spans="1:19" ht="18" customHeight="1" x14ac:dyDescent="0.15">
      <c r="A77" s="36">
        <v>73</v>
      </c>
      <c r="B77" s="1"/>
      <c r="C77" s="1"/>
      <c r="D77" s="37" t="s">
        <v>10</v>
      </c>
      <c r="E77" s="2"/>
      <c r="F77" s="1"/>
      <c r="G77" s="3"/>
      <c r="H77" s="4"/>
      <c r="I77" s="1"/>
      <c r="J77" s="1"/>
      <c r="K77" s="37" t="s">
        <v>10</v>
      </c>
      <c r="L77" s="2"/>
      <c r="M77" s="1"/>
      <c r="N77" s="3"/>
      <c r="O77" s="4"/>
      <c r="P77" s="3"/>
      <c r="Q77" s="3"/>
      <c r="R77" s="3"/>
      <c r="S77" s="3"/>
    </row>
    <row r="78" spans="1:19" ht="18" customHeight="1" x14ac:dyDescent="0.15">
      <c r="A78" s="36">
        <v>74</v>
      </c>
      <c r="B78" s="1"/>
      <c r="C78" s="1"/>
      <c r="D78" s="37" t="s">
        <v>10</v>
      </c>
      <c r="E78" s="2"/>
      <c r="F78" s="1"/>
      <c r="G78" s="3"/>
      <c r="H78" s="4"/>
      <c r="I78" s="1"/>
      <c r="J78" s="1"/>
      <c r="K78" s="37" t="s">
        <v>10</v>
      </c>
      <c r="L78" s="2"/>
      <c r="M78" s="1"/>
      <c r="N78" s="3"/>
      <c r="O78" s="4"/>
      <c r="P78" s="3"/>
      <c r="Q78" s="3"/>
      <c r="R78" s="3"/>
      <c r="S78" s="3"/>
    </row>
    <row r="79" spans="1:19" ht="18" customHeight="1" x14ac:dyDescent="0.15">
      <c r="A79" s="36">
        <v>75</v>
      </c>
      <c r="B79" s="1"/>
      <c r="C79" s="1"/>
      <c r="D79" s="37" t="s">
        <v>10</v>
      </c>
      <c r="E79" s="2"/>
      <c r="F79" s="1"/>
      <c r="G79" s="3"/>
      <c r="H79" s="4"/>
      <c r="I79" s="1"/>
      <c r="J79" s="1"/>
      <c r="K79" s="37" t="s">
        <v>10</v>
      </c>
      <c r="L79" s="2"/>
      <c r="M79" s="1"/>
      <c r="N79" s="3"/>
      <c r="O79" s="4"/>
      <c r="P79" s="3"/>
      <c r="Q79" s="3"/>
      <c r="R79" s="3"/>
      <c r="S79" s="3"/>
    </row>
    <row r="80" spans="1:19" ht="18" customHeight="1" x14ac:dyDescent="0.15">
      <c r="A80" s="36">
        <v>76</v>
      </c>
      <c r="B80" s="1"/>
      <c r="C80" s="1"/>
      <c r="D80" s="37" t="s">
        <v>10</v>
      </c>
      <c r="E80" s="2"/>
      <c r="F80" s="1"/>
      <c r="G80" s="3"/>
      <c r="H80" s="4"/>
      <c r="I80" s="1"/>
      <c r="J80" s="1"/>
      <c r="K80" s="37" t="s">
        <v>10</v>
      </c>
      <c r="L80" s="2"/>
      <c r="M80" s="1"/>
      <c r="N80" s="3"/>
      <c r="O80" s="4"/>
      <c r="P80" s="3"/>
      <c r="Q80" s="3"/>
      <c r="R80" s="3"/>
      <c r="S80" s="3"/>
    </row>
    <row r="81" spans="1:19" ht="18" customHeight="1" x14ac:dyDescent="0.15">
      <c r="A81" s="36">
        <v>77</v>
      </c>
      <c r="B81" s="1"/>
      <c r="C81" s="1"/>
      <c r="D81" s="37" t="s">
        <v>10</v>
      </c>
      <c r="E81" s="2"/>
      <c r="F81" s="1"/>
      <c r="G81" s="3"/>
      <c r="H81" s="4"/>
      <c r="I81" s="1"/>
      <c r="J81" s="1"/>
      <c r="K81" s="37" t="s">
        <v>10</v>
      </c>
      <c r="L81" s="2"/>
      <c r="M81" s="1"/>
      <c r="N81" s="3"/>
      <c r="O81" s="4"/>
      <c r="P81" s="3"/>
      <c r="Q81" s="3"/>
      <c r="R81" s="3"/>
      <c r="S81" s="3"/>
    </row>
    <row r="82" spans="1:19" ht="18" customHeight="1" x14ac:dyDescent="0.15">
      <c r="A82" s="36">
        <v>78</v>
      </c>
      <c r="B82" s="1"/>
      <c r="C82" s="1"/>
      <c r="D82" s="37" t="s">
        <v>10</v>
      </c>
      <c r="E82" s="2"/>
      <c r="F82" s="1"/>
      <c r="G82" s="3"/>
      <c r="H82" s="4"/>
      <c r="I82" s="1"/>
      <c r="J82" s="1"/>
      <c r="K82" s="37" t="s">
        <v>10</v>
      </c>
      <c r="L82" s="2"/>
      <c r="M82" s="1"/>
      <c r="N82" s="3"/>
      <c r="O82" s="4"/>
      <c r="P82" s="3"/>
      <c r="Q82" s="3"/>
      <c r="R82" s="3"/>
      <c r="S82" s="3"/>
    </row>
    <row r="83" spans="1:19" ht="18" customHeight="1" x14ac:dyDescent="0.15">
      <c r="A83" s="36">
        <v>79</v>
      </c>
      <c r="B83" s="1"/>
      <c r="C83" s="1"/>
      <c r="D83" s="37" t="s">
        <v>10</v>
      </c>
      <c r="E83" s="2"/>
      <c r="F83" s="1"/>
      <c r="G83" s="3"/>
      <c r="H83" s="4"/>
      <c r="I83" s="1"/>
      <c r="J83" s="1"/>
      <c r="K83" s="37" t="s">
        <v>10</v>
      </c>
      <c r="L83" s="2"/>
      <c r="M83" s="1"/>
      <c r="N83" s="3"/>
      <c r="O83" s="4"/>
      <c r="P83" s="3"/>
      <c r="Q83" s="3"/>
      <c r="R83" s="3"/>
      <c r="S83" s="3"/>
    </row>
    <row r="84" spans="1:19" ht="18" customHeight="1" x14ac:dyDescent="0.15">
      <c r="A84" s="36">
        <v>80</v>
      </c>
      <c r="B84" s="1"/>
      <c r="C84" s="1"/>
      <c r="D84" s="37" t="s">
        <v>10</v>
      </c>
      <c r="E84" s="2"/>
      <c r="F84" s="1"/>
      <c r="G84" s="3"/>
      <c r="H84" s="4"/>
      <c r="I84" s="1"/>
      <c r="J84" s="1"/>
      <c r="K84" s="37" t="s">
        <v>10</v>
      </c>
      <c r="L84" s="2"/>
      <c r="M84" s="1"/>
      <c r="N84" s="3"/>
      <c r="O84" s="4"/>
      <c r="P84" s="3"/>
      <c r="Q84" s="3"/>
      <c r="R84" s="3"/>
      <c r="S84" s="3"/>
    </row>
    <row r="85" spans="1:19" ht="18" customHeight="1" x14ac:dyDescent="0.15">
      <c r="A85" s="36">
        <v>81</v>
      </c>
      <c r="B85" s="1"/>
      <c r="C85" s="1"/>
      <c r="D85" s="37" t="s">
        <v>10</v>
      </c>
      <c r="E85" s="2"/>
      <c r="F85" s="1"/>
      <c r="G85" s="3"/>
      <c r="H85" s="4"/>
      <c r="I85" s="1"/>
      <c r="J85" s="1"/>
      <c r="K85" s="37" t="s">
        <v>10</v>
      </c>
      <c r="L85" s="2"/>
      <c r="M85" s="1"/>
      <c r="N85" s="3"/>
      <c r="O85" s="4"/>
      <c r="P85" s="3"/>
      <c r="Q85" s="3"/>
      <c r="R85" s="3"/>
      <c r="S85" s="3"/>
    </row>
    <row r="86" spans="1:19" ht="18" customHeight="1" x14ac:dyDescent="0.15">
      <c r="A86" s="36">
        <v>82</v>
      </c>
      <c r="B86" s="1"/>
      <c r="C86" s="1"/>
      <c r="D86" s="37" t="s">
        <v>10</v>
      </c>
      <c r="E86" s="2"/>
      <c r="F86" s="1"/>
      <c r="G86" s="3"/>
      <c r="H86" s="4"/>
      <c r="I86" s="1"/>
      <c r="J86" s="1"/>
      <c r="K86" s="37" t="s">
        <v>10</v>
      </c>
      <c r="L86" s="2"/>
      <c r="M86" s="1"/>
      <c r="N86" s="3"/>
      <c r="O86" s="4"/>
      <c r="P86" s="3"/>
      <c r="Q86" s="3"/>
      <c r="R86" s="3"/>
      <c r="S86" s="3"/>
    </row>
    <row r="87" spans="1:19" ht="18" customHeight="1" x14ac:dyDescent="0.15">
      <c r="A87" s="36">
        <v>83</v>
      </c>
      <c r="B87" s="1"/>
      <c r="C87" s="1"/>
      <c r="D87" s="37" t="s">
        <v>10</v>
      </c>
      <c r="E87" s="2"/>
      <c r="F87" s="1"/>
      <c r="G87" s="3"/>
      <c r="H87" s="4"/>
      <c r="I87" s="1"/>
      <c r="J87" s="1"/>
      <c r="K87" s="37" t="s">
        <v>10</v>
      </c>
      <c r="L87" s="2"/>
      <c r="M87" s="1"/>
      <c r="N87" s="3"/>
      <c r="O87" s="4"/>
      <c r="P87" s="3"/>
      <c r="Q87" s="3"/>
      <c r="R87" s="3"/>
      <c r="S87" s="3"/>
    </row>
    <row r="88" spans="1:19" ht="18" customHeight="1" x14ac:dyDescent="0.15">
      <c r="A88" s="36">
        <v>84</v>
      </c>
      <c r="B88" s="1"/>
      <c r="C88" s="1"/>
      <c r="D88" s="37" t="s">
        <v>10</v>
      </c>
      <c r="E88" s="2"/>
      <c r="F88" s="1"/>
      <c r="G88" s="3"/>
      <c r="H88" s="4"/>
      <c r="I88" s="1"/>
      <c r="J88" s="1"/>
      <c r="K88" s="37" t="s">
        <v>10</v>
      </c>
      <c r="L88" s="2"/>
      <c r="M88" s="1"/>
      <c r="N88" s="3"/>
      <c r="O88" s="4"/>
      <c r="P88" s="3"/>
      <c r="Q88" s="3"/>
      <c r="R88" s="3"/>
      <c r="S88" s="3"/>
    </row>
    <row r="89" spans="1:19" ht="18" customHeight="1" x14ac:dyDescent="0.15">
      <c r="A89" s="36">
        <v>85</v>
      </c>
      <c r="B89" s="1"/>
      <c r="C89" s="1"/>
      <c r="D89" s="37" t="s">
        <v>10</v>
      </c>
      <c r="E89" s="2"/>
      <c r="F89" s="1"/>
      <c r="G89" s="3"/>
      <c r="H89" s="4"/>
      <c r="I89" s="1"/>
      <c r="J89" s="1"/>
      <c r="K89" s="37" t="s">
        <v>10</v>
      </c>
      <c r="L89" s="2"/>
      <c r="M89" s="1"/>
      <c r="N89" s="3"/>
      <c r="O89" s="4"/>
      <c r="P89" s="3"/>
      <c r="Q89" s="3"/>
      <c r="R89" s="3"/>
      <c r="S89" s="3"/>
    </row>
    <row r="90" spans="1:19" ht="18" customHeight="1" x14ac:dyDescent="0.15">
      <c r="A90" s="36">
        <v>86</v>
      </c>
      <c r="B90" s="1"/>
      <c r="C90" s="1"/>
      <c r="D90" s="37" t="s">
        <v>10</v>
      </c>
      <c r="E90" s="2"/>
      <c r="F90" s="1"/>
      <c r="G90" s="3"/>
      <c r="H90" s="4"/>
      <c r="I90" s="1"/>
      <c r="J90" s="1"/>
      <c r="K90" s="37" t="s">
        <v>10</v>
      </c>
      <c r="L90" s="2"/>
      <c r="M90" s="1"/>
      <c r="N90" s="3"/>
      <c r="O90" s="4"/>
      <c r="P90" s="3"/>
      <c r="Q90" s="3"/>
      <c r="R90" s="3"/>
      <c r="S90" s="3"/>
    </row>
    <row r="91" spans="1:19" ht="18" customHeight="1" x14ac:dyDescent="0.15">
      <c r="A91" s="36">
        <v>87</v>
      </c>
      <c r="B91" s="1"/>
      <c r="C91" s="1"/>
      <c r="D91" s="37" t="s">
        <v>10</v>
      </c>
      <c r="E91" s="2"/>
      <c r="F91" s="1"/>
      <c r="G91" s="3"/>
      <c r="H91" s="4"/>
      <c r="I91" s="1"/>
      <c r="J91" s="1"/>
      <c r="K91" s="37" t="s">
        <v>10</v>
      </c>
      <c r="L91" s="2"/>
      <c r="M91" s="1"/>
      <c r="N91" s="3"/>
      <c r="O91" s="4"/>
      <c r="P91" s="3"/>
      <c r="Q91" s="3"/>
      <c r="R91" s="3"/>
      <c r="S91" s="3"/>
    </row>
    <row r="92" spans="1:19" ht="18" customHeight="1" x14ac:dyDescent="0.15">
      <c r="A92" s="36">
        <v>88</v>
      </c>
      <c r="B92" s="1"/>
      <c r="C92" s="1"/>
      <c r="D92" s="37" t="s">
        <v>10</v>
      </c>
      <c r="E92" s="2"/>
      <c r="F92" s="1"/>
      <c r="G92" s="3"/>
      <c r="H92" s="4"/>
      <c r="I92" s="1"/>
      <c r="J92" s="1"/>
      <c r="K92" s="37" t="s">
        <v>10</v>
      </c>
      <c r="L92" s="2"/>
      <c r="M92" s="1"/>
      <c r="N92" s="3"/>
      <c r="O92" s="4"/>
      <c r="P92" s="3"/>
      <c r="Q92" s="3"/>
      <c r="R92" s="3"/>
      <c r="S92" s="3"/>
    </row>
    <row r="93" spans="1:19" ht="18" customHeight="1" x14ac:dyDescent="0.15">
      <c r="A93" s="36">
        <v>89</v>
      </c>
      <c r="B93" s="1"/>
      <c r="C93" s="1"/>
      <c r="D93" s="37" t="s">
        <v>10</v>
      </c>
      <c r="E93" s="2"/>
      <c r="F93" s="1"/>
      <c r="G93" s="3"/>
      <c r="H93" s="4"/>
      <c r="I93" s="1"/>
      <c r="J93" s="1"/>
      <c r="K93" s="37" t="s">
        <v>10</v>
      </c>
      <c r="L93" s="2"/>
      <c r="M93" s="1"/>
      <c r="N93" s="3"/>
      <c r="O93" s="4"/>
      <c r="P93" s="3"/>
      <c r="Q93" s="3"/>
      <c r="R93" s="3"/>
      <c r="S93" s="3"/>
    </row>
    <row r="94" spans="1:19" ht="18" customHeight="1" x14ac:dyDescent="0.15">
      <c r="A94" s="36">
        <v>90</v>
      </c>
      <c r="B94" s="1"/>
      <c r="C94" s="1"/>
      <c r="D94" s="37" t="s">
        <v>10</v>
      </c>
      <c r="E94" s="2"/>
      <c r="F94" s="1"/>
      <c r="G94" s="3"/>
      <c r="H94" s="4"/>
      <c r="I94" s="1"/>
      <c r="J94" s="1"/>
      <c r="K94" s="37" t="s">
        <v>10</v>
      </c>
      <c r="L94" s="2"/>
      <c r="M94" s="1"/>
      <c r="N94" s="3"/>
      <c r="O94" s="4"/>
      <c r="P94" s="3"/>
      <c r="Q94" s="3"/>
      <c r="R94" s="3"/>
      <c r="S94" s="3"/>
    </row>
    <row r="95" spans="1:19" ht="18" customHeight="1" x14ac:dyDescent="0.15">
      <c r="A95" s="36">
        <v>91</v>
      </c>
      <c r="B95" s="1"/>
      <c r="C95" s="1"/>
      <c r="D95" s="37" t="s">
        <v>10</v>
      </c>
      <c r="E95" s="2"/>
      <c r="F95" s="1"/>
      <c r="G95" s="3"/>
      <c r="H95" s="4"/>
      <c r="I95" s="1"/>
      <c r="J95" s="1"/>
      <c r="K95" s="37" t="s">
        <v>10</v>
      </c>
      <c r="L95" s="2"/>
      <c r="M95" s="1"/>
      <c r="N95" s="3"/>
      <c r="O95" s="4"/>
      <c r="P95" s="3"/>
      <c r="Q95" s="3"/>
      <c r="R95" s="3"/>
      <c r="S95" s="3"/>
    </row>
    <row r="96" spans="1:19" ht="18" customHeight="1" x14ac:dyDescent="0.15">
      <c r="A96" s="36">
        <v>92</v>
      </c>
      <c r="B96" s="1"/>
      <c r="C96" s="1"/>
      <c r="D96" s="37" t="s">
        <v>10</v>
      </c>
      <c r="E96" s="2"/>
      <c r="F96" s="1"/>
      <c r="G96" s="3"/>
      <c r="H96" s="4"/>
      <c r="I96" s="1"/>
      <c r="J96" s="1"/>
      <c r="K96" s="37" t="s">
        <v>10</v>
      </c>
      <c r="L96" s="2"/>
      <c r="M96" s="1"/>
      <c r="N96" s="3"/>
      <c r="O96" s="4"/>
      <c r="P96" s="3"/>
      <c r="Q96" s="3"/>
      <c r="R96" s="3"/>
      <c r="S96" s="3"/>
    </row>
    <row r="97" spans="1:19" ht="18" customHeight="1" x14ac:dyDescent="0.15">
      <c r="A97" s="36">
        <v>93</v>
      </c>
      <c r="B97" s="1"/>
      <c r="C97" s="1"/>
      <c r="D97" s="37" t="s">
        <v>10</v>
      </c>
      <c r="E97" s="2"/>
      <c r="F97" s="1"/>
      <c r="G97" s="3"/>
      <c r="H97" s="4"/>
      <c r="I97" s="1"/>
      <c r="J97" s="1"/>
      <c r="K97" s="37" t="s">
        <v>10</v>
      </c>
      <c r="L97" s="2"/>
      <c r="M97" s="1"/>
      <c r="N97" s="3"/>
      <c r="O97" s="4"/>
      <c r="P97" s="3"/>
      <c r="Q97" s="3"/>
      <c r="R97" s="3"/>
      <c r="S97" s="3"/>
    </row>
    <row r="98" spans="1:19" ht="18" customHeight="1" x14ac:dyDescent="0.15">
      <c r="A98" s="36">
        <v>94</v>
      </c>
      <c r="B98" s="1"/>
      <c r="C98" s="1"/>
      <c r="D98" s="37" t="s">
        <v>10</v>
      </c>
      <c r="E98" s="2"/>
      <c r="F98" s="1"/>
      <c r="G98" s="3"/>
      <c r="H98" s="4"/>
      <c r="I98" s="1"/>
      <c r="J98" s="1"/>
      <c r="K98" s="37" t="s">
        <v>10</v>
      </c>
      <c r="L98" s="2"/>
      <c r="M98" s="1"/>
      <c r="N98" s="3"/>
      <c r="O98" s="4"/>
      <c r="P98" s="3"/>
      <c r="Q98" s="3"/>
      <c r="R98" s="3"/>
      <c r="S98" s="3"/>
    </row>
    <row r="99" spans="1:19" ht="18" customHeight="1" x14ac:dyDescent="0.15">
      <c r="A99" s="36">
        <v>95</v>
      </c>
      <c r="B99" s="1"/>
      <c r="C99" s="1"/>
      <c r="D99" s="37" t="s">
        <v>10</v>
      </c>
      <c r="E99" s="2"/>
      <c r="F99" s="1"/>
      <c r="G99" s="3"/>
      <c r="H99" s="4"/>
      <c r="I99" s="1"/>
      <c r="J99" s="1"/>
      <c r="K99" s="37" t="s">
        <v>10</v>
      </c>
      <c r="L99" s="2"/>
      <c r="M99" s="1"/>
      <c r="N99" s="3"/>
      <c r="O99" s="4"/>
      <c r="P99" s="3"/>
      <c r="Q99" s="3"/>
      <c r="R99" s="3"/>
      <c r="S99" s="3"/>
    </row>
    <row r="100" spans="1:19" ht="18" customHeight="1" x14ac:dyDescent="0.15">
      <c r="A100" s="36">
        <v>96</v>
      </c>
      <c r="B100" s="1"/>
      <c r="C100" s="1"/>
      <c r="D100" s="37" t="s">
        <v>10</v>
      </c>
      <c r="E100" s="2"/>
      <c r="F100" s="1"/>
      <c r="G100" s="3"/>
      <c r="H100" s="4"/>
      <c r="I100" s="1"/>
      <c r="J100" s="1"/>
      <c r="K100" s="37" t="s">
        <v>10</v>
      </c>
      <c r="L100" s="2"/>
      <c r="M100" s="1"/>
      <c r="N100" s="3"/>
      <c r="O100" s="4"/>
      <c r="P100" s="3"/>
      <c r="Q100" s="3"/>
      <c r="R100" s="3"/>
      <c r="S100" s="3"/>
    </row>
    <row r="101" spans="1:19" ht="18" customHeight="1" x14ac:dyDescent="0.15">
      <c r="A101" s="36">
        <v>97</v>
      </c>
      <c r="B101" s="1"/>
      <c r="C101" s="1"/>
      <c r="D101" s="37" t="s">
        <v>10</v>
      </c>
      <c r="E101" s="2"/>
      <c r="F101" s="1"/>
      <c r="G101" s="3"/>
      <c r="H101" s="4"/>
      <c r="I101" s="1"/>
      <c r="J101" s="1"/>
      <c r="K101" s="37" t="s">
        <v>10</v>
      </c>
      <c r="L101" s="2"/>
      <c r="M101" s="1"/>
      <c r="N101" s="3"/>
      <c r="O101" s="4"/>
      <c r="P101" s="3"/>
      <c r="Q101" s="3"/>
      <c r="R101" s="3"/>
      <c r="S101" s="3"/>
    </row>
    <row r="102" spans="1:19" ht="18" customHeight="1" x14ac:dyDescent="0.15">
      <c r="A102" s="36">
        <v>98</v>
      </c>
      <c r="B102" s="1"/>
      <c r="C102" s="1"/>
      <c r="D102" s="37" t="s">
        <v>10</v>
      </c>
      <c r="E102" s="2"/>
      <c r="F102" s="1"/>
      <c r="G102" s="3"/>
      <c r="H102" s="4"/>
      <c r="I102" s="1"/>
      <c r="J102" s="1"/>
      <c r="K102" s="37" t="s">
        <v>10</v>
      </c>
      <c r="L102" s="2"/>
      <c r="M102" s="1"/>
      <c r="N102" s="3"/>
      <c r="O102" s="4"/>
      <c r="P102" s="3"/>
      <c r="Q102" s="3"/>
      <c r="R102" s="3"/>
      <c r="S102" s="3"/>
    </row>
    <row r="103" spans="1:19" ht="18" customHeight="1" x14ac:dyDescent="0.15">
      <c r="A103" s="36">
        <v>99</v>
      </c>
      <c r="B103" s="1"/>
      <c r="C103" s="1"/>
      <c r="D103" s="37" t="s">
        <v>10</v>
      </c>
      <c r="E103" s="2"/>
      <c r="F103" s="1"/>
      <c r="G103" s="3"/>
      <c r="H103" s="4"/>
      <c r="I103" s="1"/>
      <c r="J103" s="1"/>
      <c r="K103" s="37" t="s">
        <v>10</v>
      </c>
      <c r="L103" s="2"/>
      <c r="M103" s="1"/>
      <c r="N103" s="3"/>
      <c r="O103" s="4"/>
      <c r="P103" s="3"/>
      <c r="Q103" s="3"/>
      <c r="R103" s="3"/>
      <c r="S103" s="3"/>
    </row>
    <row r="104" spans="1:19" ht="18" customHeight="1" x14ac:dyDescent="0.15">
      <c r="A104" s="36">
        <v>100</v>
      </c>
      <c r="B104" s="1"/>
      <c r="C104" s="1"/>
      <c r="D104" s="37" t="s">
        <v>10</v>
      </c>
      <c r="E104" s="2"/>
      <c r="F104" s="1"/>
      <c r="G104" s="3"/>
      <c r="H104" s="4"/>
      <c r="I104" s="1"/>
      <c r="J104" s="1"/>
      <c r="K104" s="37" t="s">
        <v>10</v>
      </c>
      <c r="L104" s="2"/>
      <c r="M104" s="1"/>
      <c r="N104" s="3"/>
      <c r="O104" s="4"/>
      <c r="P104" s="3"/>
      <c r="Q104" s="3"/>
      <c r="R104" s="3"/>
      <c r="S104" s="3"/>
    </row>
    <row r="105" spans="1:19" ht="18" customHeight="1" x14ac:dyDescent="0.15">
      <c r="A105" s="36">
        <v>101</v>
      </c>
      <c r="B105" s="1"/>
      <c r="C105" s="1"/>
      <c r="D105" s="37" t="s">
        <v>10</v>
      </c>
      <c r="E105" s="2"/>
      <c r="F105" s="1"/>
      <c r="G105" s="3"/>
      <c r="H105" s="4"/>
      <c r="I105" s="1"/>
      <c r="J105" s="1"/>
      <c r="K105" s="37" t="s">
        <v>10</v>
      </c>
      <c r="L105" s="2"/>
      <c r="M105" s="1"/>
      <c r="N105" s="3"/>
      <c r="O105" s="4"/>
      <c r="P105" s="3"/>
      <c r="Q105" s="3"/>
      <c r="R105" s="3"/>
      <c r="S105" s="3"/>
    </row>
    <row r="106" spans="1:19" ht="18" customHeight="1" x14ac:dyDescent="0.15">
      <c r="A106" s="36">
        <v>102</v>
      </c>
      <c r="B106" s="1"/>
      <c r="C106" s="1"/>
      <c r="D106" s="37" t="s">
        <v>10</v>
      </c>
      <c r="E106" s="2"/>
      <c r="F106" s="1"/>
      <c r="G106" s="3"/>
      <c r="H106" s="4"/>
      <c r="I106" s="1"/>
      <c r="J106" s="1"/>
      <c r="K106" s="37" t="s">
        <v>10</v>
      </c>
      <c r="L106" s="2"/>
      <c r="M106" s="1"/>
      <c r="N106" s="3"/>
      <c r="O106" s="4"/>
      <c r="P106" s="3"/>
      <c r="Q106" s="3"/>
      <c r="R106" s="3"/>
      <c r="S106" s="3"/>
    </row>
    <row r="107" spans="1:19" ht="18" customHeight="1" x14ac:dyDescent="0.15">
      <c r="A107" s="36">
        <v>103</v>
      </c>
      <c r="B107" s="1"/>
      <c r="C107" s="1"/>
      <c r="D107" s="37" t="s">
        <v>10</v>
      </c>
      <c r="E107" s="2"/>
      <c r="F107" s="1"/>
      <c r="G107" s="3"/>
      <c r="H107" s="4"/>
      <c r="I107" s="1"/>
      <c r="J107" s="1"/>
      <c r="K107" s="37" t="s">
        <v>10</v>
      </c>
      <c r="L107" s="2"/>
      <c r="M107" s="1"/>
      <c r="N107" s="3"/>
      <c r="O107" s="4"/>
      <c r="P107" s="3"/>
      <c r="Q107" s="3"/>
      <c r="R107" s="3"/>
      <c r="S107" s="3"/>
    </row>
    <row r="108" spans="1:19" ht="18" customHeight="1" x14ac:dyDescent="0.15">
      <c r="A108" s="36">
        <v>104</v>
      </c>
      <c r="B108" s="1"/>
      <c r="C108" s="1"/>
      <c r="D108" s="37" t="s">
        <v>10</v>
      </c>
      <c r="E108" s="2"/>
      <c r="F108" s="1"/>
      <c r="G108" s="3"/>
      <c r="H108" s="4"/>
      <c r="I108" s="1"/>
      <c r="J108" s="1"/>
      <c r="K108" s="37" t="s">
        <v>10</v>
      </c>
      <c r="L108" s="2"/>
      <c r="M108" s="1"/>
      <c r="N108" s="3"/>
      <c r="O108" s="4"/>
      <c r="P108" s="3"/>
      <c r="Q108" s="3"/>
      <c r="R108" s="3"/>
      <c r="S108" s="3"/>
    </row>
    <row r="109" spans="1:19" ht="18" customHeight="1" x14ac:dyDescent="0.15">
      <c r="A109" s="36">
        <v>105</v>
      </c>
      <c r="B109" s="1"/>
      <c r="C109" s="1"/>
      <c r="D109" s="37" t="s">
        <v>10</v>
      </c>
      <c r="E109" s="2"/>
      <c r="F109" s="1"/>
      <c r="G109" s="3"/>
      <c r="H109" s="4"/>
      <c r="I109" s="1"/>
      <c r="J109" s="1"/>
      <c r="K109" s="37" t="s">
        <v>10</v>
      </c>
      <c r="L109" s="2"/>
      <c r="M109" s="1"/>
      <c r="N109" s="3"/>
      <c r="O109" s="4"/>
      <c r="P109" s="3"/>
      <c r="Q109" s="3"/>
      <c r="R109" s="3"/>
      <c r="S109" s="3"/>
    </row>
    <row r="110" spans="1:19" ht="18" customHeight="1" x14ac:dyDescent="0.15">
      <c r="A110" s="36">
        <v>106</v>
      </c>
      <c r="B110" s="1"/>
      <c r="C110" s="1"/>
      <c r="D110" s="37" t="s">
        <v>10</v>
      </c>
      <c r="E110" s="2"/>
      <c r="F110" s="1"/>
      <c r="G110" s="3"/>
      <c r="H110" s="4"/>
      <c r="I110" s="1"/>
      <c r="J110" s="1"/>
      <c r="K110" s="37" t="s">
        <v>10</v>
      </c>
      <c r="L110" s="2"/>
      <c r="M110" s="1"/>
      <c r="N110" s="3"/>
      <c r="O110" s="4"/>
      <c r="P110" s="3"/>
      <c r="Q110" s="3"/>
      <c r="R110" s="3"/>
      <c r="S110" s="3"/>
    </row>
    <row r="111" spans="1:19" ht="18" customHeight="1" x14ac:dyDescent="0.15">
      <c r="A111" s="36">
        <v>107</v>
      </c>
      <c r="B111" s="1"/>
      <c r="C111" s="1"/>
      <c r="D111" s="37" t="s">
        <v>10</v>
      </c>
      <c r="E111" s="2"/>
      <c r="F111" s="1"/>
      <c r="G111" s="3"/>
      <c r="H111" s="4"/>
      <c r="I111" s="1"/>
      <c r="J111" s="1"/>
      <c r="K111" s="37" t="s">
        <v>10</v>
      </c>
      <c r="L111" s="2"/>
      <c r="M111" s="1"/>
      <c r="N111" s="3"/>
      <c r="O111" s="4"/>
      <c r="P111" s="3"/>
      <c r="Q111" s="3"/>
      <c r="R111" s="3"/>
      <c r="S111" s="3"/>
    </row>
    <row r="112" spans="1:19" ht="18" customHeight="1" x14ac:dyDescent="0.15">
      <c r="A112" s="36">
        <v>108</v>
      </c>
      <c r="B112" s="1"/>
      <c r="C112" s="1"/>
      <c r="D112" s="37" t="s">
        <v>10</v>
      </c>
      <c r="E112" s="2"/>
      <c r="F112" s="1"/>
      <c r="G112" s="3"/>
      <c r="H112" s="4"/>
      <c r="I112" s="1"/>
      <c r="J112" s="1"/>
      <c r="K112" s="37" t="s">
        <v>10</v>
      </c>
      <c r="L112" s="2"/>
      <c r="M112" s="1"/>
      <c r="N112" s="3"/>
      <c r="O112" s="4"/>
      <c r="P112" s="3"/>
      <c r="Q112" s="3"/>
      <c r="R112" s="3"/>
      <c r="S112" s="3"/>
    </row>
    <row r="113" spans="1:19" ht="18" customHeight="1" x14ac:dyDescent="0.15">
      <c r="A113" s="36">
        <v>109</v>
      </c>
      <c r="B113" s="1"/>
      <c r="C113" s="1"/>
      <c r="D113" s="37" t="s">
        <v>10</v>
      </c>
      <c r="E113" s="2"/>
      <c r="F113" s="1"/>
      <c r="G113" s="3"/>
      <c r="H113" s="4"/>
      <c r="I113" s="1"/>
      <c r="J113" s="1"/>
      <c r="K113" s="37" t="s">
        <v>10</v>
      </c>
      <c r="L113" s="2"/>
      <c r="M113" s="1"/>
      <c r="N113" s="3"/>
      <c r="O113" s="4"/>
      <c r="P113" s="3"/>
      <c r="Q113" s="3"/>
      <c r="R113" s="3"/>
      <c r="S113" s="3"/>
    </row>
    <row r="114" spans="1:19" ht="18" customHeight="1" x14ac:dyDescent="0.15">
      <c r="A114" s="36">
        <v>110</v>
      </c>
      <c r="B114" s="1"/>
      <c r="C114" s="1"/>
      <c r="D114" s="37" t="s">
        <v>10</v>
      </c>
      <c r="E114" s="2"/>
      <c r="F114" s="1"/>
      <c r="G114" s="3"/>
      <c r="H114" s="4"/>
      <c r="I114" s="1"/>
      <c r="J114" s="1"/>
      <c r="K114" s="37" t="s">
        <v>10</v>
      </c>
      <c r="L114" s="2"/>
      <c r="M114" s="1"/>
      <c r="N114" s="3"/>
      <c r="O114" s="4"/>
      <c r="P114" s="3"/>
      <c r="Q114" s="3"/>
      <c r="R114" s="3"/>
      <c r="S114" s="3"/>
    </row>
    <row r="115" spans="1:19" ht="18" customHeight="1" x14ac:dyDescent="0.15">
      <c r="A115" s="36">
        <v>111</v>
      </c>
      <c r="B115" s="1"/>
      <c r="C115" s="1"/>
      <c r="D115" s="37" t="s">
        <v>10</v>
      </c>
      <c r="E115" s="2"/>
      <c r="F115" s="1"/>
      <c r="G115" s="3"/>
      <c r="H115" s="4"/>
      <c r="I115" s="1"/>
      <c r="J115" s="1"/>
      <c r="K115" s="37" t="s">
        <v>10</v>
      </c>
      <c r="L115" s="2"/>
      <c r="M115" s="1"/>
      <c r="N115" s="3"/>
      <c r="O115" s="4"/>
      <c r="P115" s="3"/>
      <c r="Q115" s="3"/>
      <c r="R115" s="3"/>
      <c r="S115" s="3"/>
    </row>
    <row r="116" spans="1:19" ht="18" customHeight="1" x14ac:dyDescent="0.15">
      <c r="A116" s="36">
        <v>112</v>
      </c>
      <c r="B116" s="1"/>
      <c r="C116" s="1"/>
      <c r="D116" s="37" t="s">
        <v>10</v>
      </c>
      <c r="E116" s="2"/>
      <c r="F116" s="1"/>
      <c r="G116" s="3"/>
      <c r="H116" s="4"/>
      <c r="I116" s="1"/>
      <c r="J116" s="1"/>
      <c r="K116" s="37" t="s">
        <v>10</v>
      </c>
      <c r="L116" s="2"/>
      <c r="M116" s="1"/>
      <c r="N116" s="3"/>
      <c r="O116" s="4"/>
      <c r="P116" s="3"/>
      <c r="Q116" s="3"/>
      <c r="R116" s="3"/>
      <c r="S116" s="3"/>
    </row>
    <row r="117" spans="1:19" ht="18" customHeight="1" x14ac:dyDescent="0.15">
      <c r="A117" s="36">
        <v>113</v>
      </c>
      <c r="B117" s="1"/>
      <c r="C117" s="1"/>
      <c r="D117" s="37" t="s">
        <v>10</v>
      </c>
      <c r="E117" s="2"/>
      <c r="F117" s="1"/>
      <c r="G117" s="3"/>
      <c r="H117" s="4"/>
      <c r="I117" s="1"/>
      <c r="J117" s="1"/>
      <c r="K117" s="37" t="s">
        <v>10</v>
      </c>
      <c r="L117" s="2"/>
      <c r="M117" s="1"/>
      <c r="N117" s="3"/>
      <c r="O117" s="4"/>
      <c r="P117" s="3"/>
      <c r="Q117" s="3"/>
      <c r="R117" s="3"/>
      <c r="S117" s="3"/>
    </row>
    <row r="118" spans="1:19" ht="18" customHeight="1" x14ac:dyDescent="0.15">
      <c r="A118" s="36">
        <v>114</v>
      </c>
      <c r="B118" s="1"/>
      <c r="C118" s="1"/>
      <c r="D118" s="37" t="s">
        <v>10</v>
      </c>
      <c r="E118" s="2"/>
      <c r="F118" s="1"/>
      <c r="G118" s="3"/>
      <c r="H118" s="4"/>
      <c r="I118" s="1"/>
      <c r="J118" s="1"/>
      <c r="K118" s="37" t="s">
        <v>10</v>
      </c>
      <c r="L118" s="2"/>
      <c r="M118" s="1"/>
      <c r="N118" s="3"/>
      <c r="O118" s="4"/>
      <c r="P118" s="3"/>
      <c r="Q118" s="3"/>
      <c r="R118" s="3"/>
      <c r="S118" s="3"/>
    </row>
    <row r="119" spans="1:19" ht="18" customHeight="1" x14ac:dyDescent="0.15">
      <c r="A119" s="36">
        <v>115</v>
      </c>
      <c r="B119" s="1"/>
      <c r="C119" s="1"/>
      <c r="D119" s="37" t="s">
        <v>10</v>
      </c>
      <c r="E119" s="2"/>
      <c r="F119" s="1"/>
      <c r="G119" s="3"/>
      <c r="H119" s="4"/>
      <c r="I119" s="1"/>
      <c r="J119" s="1"/>
      <c r="K119" s="37" t="s">
        <v>10</v>
      </c>
      <c r="L119" s="2"/>
      <c r="M119" s="1"/>
      <c r="N119" s="3"/>
      <c r="O119" s="4"/>
      <c r="P119" s="3"/>
      <c r="Q119" s="3"/>
      <c r="R119" s="3"/>
      <c r="S119" s="3"/>
    </row>
    <row r="120" spans="1:19" ht="18" customHeight="1" x14ac:dyDescent="0.15">
      <c r="A120" s="36">
        <v>116</v>
      </c>
      <c r="B120" s="1"/>
      <c r="C120" s="1"/>
      <c r="D120" s="37" t="s">
        <v>10</v>
      </c>
      <c r="E120" s="2"/>
      <c r="F120" s="1"/>
      <c r="G120" s="3"/>
      <c r="H120" s="4"/>
      <c r="I120" s="1"/>
      <c r="J120" s="1"/>
      <c r="K120" s="37" t="s">
        <v>10</v>
      </c>
      <c r="L120" s="2"/>
      <c r="M120" s="1"/>
      <c r="N120" s="3"/>
      <c r="O120" s="4"/>
      <c r="P120" s="3"/>
      <c r="Q120" s="3"/>
      <c r="R120" s="3"/>
      <c r="S120" s="3"/>
    </row>
    <row r="121" spans="1:19" ht="18" customHeight="1" x14ac:dyDescent="0.15">
      <c r="A121" s="36">
        <v>117</v>
      </c>
      <c r="B121" s="1"/>
      <c r="C121" s="1"/>
      <c r="D121" s="37" t="s">
        <v>10</v>
      </c>
      <c r="E121" s="2"/>
      <c r="F121" s="1"/>
      <c r="G121" s="3"/>
      <c r="H121" s="4"/>
      <c r="I121" s="1"/>
      <c r="J121" s="1"/>
      <c r="K121" s="37" t="s">
        <v>10</v>
      </c>
      <c r="L121" s="2"/>
      <c r="M121" s="1"/>
      <c r="N121" s="3"/>
      <c r="O121" s="4"/>
      <c r="P121" s="3"/>
      <c r="Q121" s="3"/>
      <c r="R121" s="3"/>
      <c r="S121" s="3"/>
    </row>
    <row r="122" spans="1:19" ht="18" customHeight="1" x14ac:dyDescent="0.15">
      <c r="A122" s="36">
        <v>118</v>
      </c>
      <c r="B122" s="1"/>
      <c r="C122" s="1"/>
      <c r="D122" s="37" t="s">
        <v>10</v>
      </c>
      <c r="E122" s="2"/>
      <c r="F122" s="1"/>
      <c r="G122" s="3"/>
      <c r="H122" s="4"/>
      <c r="I122" s="1"/>
      <c r="J122" s="1"/>
      <c r="K122" s="37" t="s">
        <v>10</v>
      </c>
      <c r="L122" s="2"/>
      <c r="M122" s="1"/>
      <c r="N122" s="3"/>
      <c r="O122" s="4"/>
      <c r="P122" s="3"/>
      <c r="Q122" s="3"/>
      <c r="R122" s="3"/>
      <c r="S122" s="3"/>
    </row>
    <row r="123" spans="1:19" ht="18" customHeight="1" x14ac:dyDescent="0.15">
      <c r="A123" s="36">
        <v>119</v>
      </c>
      <c r="B123" s="1"/>
      <c r="C123" s="1"/>
      <c r="D123" s="37" t="s">
        <v>10</v>
      </c>
      <c r="E123" s="2"/>
      <c r="F123" s="1"/>
      <c r="G123" s="3"/>
      <c r="H123" s="4"/>
      <c r="I123" s="1"/>
      <c r="J123" s="1"/>
      <c r="K123" s="37" t="s">
        <v>10</v>
      </c>
      <c r="L123" s="2"/>
      <c r="M123" s="1"/>
      <c r="N123" s="3"/>
      <c r="O123" s="4"/>
      <c r="P123" s="3"/>
      <c r="Q123" s="3"/>
      <c r="R123" s="3"/>
      <c r="S123" s="3"/>
    </row>
    <row r="124" spans="1:19" ht="18" customHeight="1" x14ac:dyDescent="0.15">
      <c r="A124" s="36">
        <v>120</v>
      </c>
      <c r="B124" s="1"/>
      <c r="C124" s="1"/>
      <c r="D124" s="37" t="s">
        <v>10</v>
      </c>
      <c r="E124" s="2"/>
      <c r="F124" s="1"/>
      <c r="G124" s="3"/>
      <c r="H124" s="4"/>
      <c r="I124" s="1"/>
      <c r="J124" s="1"/>
      <c r="K124" s="37" t="s">
        <v>10</v>
      </c>
      <c r="L124" s="2"/>
      <c r="M124" s="1"/>
      <c r="N124" s="3"/>
      <c r="O124" s="4"/>
      <c r="P124" s="3"/>
      <c r="Q124" s="3"/>
      <c r="R124" s="3"/>
      <c r="S124" s="3"/>
    </row>
    <row r="125" spans="1:19" ht="18" customHeight="1" x14ac:dyDescent="0.15">
      <c r="A125" s="36">
        <v>121</v>
      </c>
      <c r="B125" s="1"/>
      <c r="C125" s="1"/>
      <c r="D125" s="37" t="s">
        <v>10</v>
      </c>
      <c r="E125" s="2"/>
      <c r="F125" s="1"/>
      <c r="G125" s="3"/>
      <c r="H125" s="4"/>
      <c r="I125" s="1"/>
      <c r="J125" s="1"/>
      <c r="K125" s="37" t="s">
        <v>10</v>
      </c>
      <c r="L125" s="2"/>
      <c r="M125" s="1"/>
      <c r="N125" s="3"/>
      <c r="O125" s="4"/>
      <c r="P125" s="3"/>
      <c r="Q125" s="3"/>
      <c r="R125" s="3"/>
      <c r="S125" s="3"/>
    </row>
    <row r="126" spans="1:19" ht="18" customHeight="1" x14ac:dyDescent="0.15">
      <c r="A126" s="36">
        <v>122</v>
      </c>
      <c r="B126" s="1"/>
      <c r="C126" s="1"/>
      <c r="D126" s="37" t="s">
        <v>10</v>
      </c>
      <c r="E126" s="2"/>
      <c r="F126" s="1"/>
      <c r="G126" s="3"/>
      <c r="H126" s="4"/>
      <c r="I126" s="1"/>
      <c r="J126" s="1"/>
      <c r="K126" s="37" t="s">
        <v>10</v>
      </c>
      <c r="L126" s="2"/>
      <c r="M126" s="1"/>
      <c r="N126" s="3"/>
      <c r="O126" s="4"/>
      <c r="P126" s="3"/>
      <c r="Q126" s="3"/>
      <c r="R126" s="3"/>
      <c r="S126" s="3"/>
    </row>
    <row r="127" spans="1:19" ht="18" customHeight="1" x14ac:dyDescent="0.15">
      <c r="A127" s="36">
        <v>123</v>
      </c>
      <c r="B127" s="1"/>
      <c r="C127" s="1"/>
      <c r="D127" s="37" t="s">
        <v>10</v>
      </c>
      <c r="E127" s="2"/>
      <c r="F127" s="1"/>
      <c r="G127" s="3"/>
      <c r="H127" s="4"/>
      <c r="I127" s="1"/>
      <c r="J127" s="1"/>
      <c r="K127" s="37" t="s">
        <v>10</v>
      </c>
      <c r="L127" s="2"/>
      <c r="M127" s="1"/>
      <c r="N127" s="3"/>
      <c r="O127" s="4"/>
      <c r="P127" s="3"/>
      <c r="Q127" s="3"/>
      <c r="R127" s="3"/>
      <c r="S127" s="3"/>
    </row>
    <row r="128" spans="1:19" ht="18" customHeight="1" x14ac:dyDescent="0.15">
      <c r="A128" s="36">
        <v>124</v>
      </c>
      <c r="B128" s="1"/>
      <c r="C128" s="1"/>
      <c r="D128" s="37" t="s">
        <v>10</v>
      </c>
      <c r="E128" s="2"/>
      <c r="F128" s="1"/>
      <c r="G128" s="3"/>
      <c r="H128" s="4"/>
      <c r="I128" s="1"/>
      <c r="J128" s="1"/>
      <c r="K128" s="37" t="s">
        <v>10</v>
      </c>
      <c r="L128" s="2"/>
      <c r="M128" s="1"/>
      <c r="N128" s="3"/>
      <c r="O128" s="4"/>
      <c r="P128" s="3"/>
      <c r="Q128" s="3"/>
      <c r="R128" s="3"/>
      <c r="S128" s="3"/>
    </row>
    <row r="129" spans="1:19" ht="18" customHeight="1" x14ac:dyDescent="0.15">
      <c r="A129" s="36">
        <v>125</v>
      </c>
      <c r="B129" s="1"/>
      <c r="C129" s="1"/>
      <c r="D129" s="37" t="s">
        <v>10</v>
      </c>
      <c r="E129" s="2"/>
      <c r="F129" s="1"/>
      <c r="G129" s="3"/>
      <c r="H129" s="4"/>
      <c r="I129" s="1"/>
      <c r="J129" s="1"/>
      <c r="K129" s="37" t="s">
        <v>10</v>
      </c>
      <c r="L129" s="2"/>
      <c r="M129" s="1"/>
      <c r="N129" s="3"/>
      <c r="O129" s="4"/>
      <c r="P129" s="3"/>
      <c r="Q129" s="3"/>
      <c r="R129" s="3"/>
      <c r="S129" s="3"/>
    </row>
    <row r="130" spans="1:19" ht="18" customHeight="1" x14ac:dyDescent="0.15">
      <c r="A130" s="36">
        <v>126</v>
      </c>
      <c r="B130" s="1"/>
      <c r="C130" s="1"/>
      <c r="D130" s="37" t="s">
        <v>10</v>
      </c>
      <c r="E130" s="2"/>
      <c r="F130" s="1"/>
      <c r="G130" s="3"/>
      <c r="H130" s="4"/>
      <c r="I130" s="1"/>
      <c r="J130" s="1"/>
      <c r="K130" s="37" t="s">
        <v>10</v>
      </c>
      <c r="L130" s="2"/>
      <c r="M130" s="1"/>
      <c r="N130" s="3"/>
      <c r="O130" s="4"/>
      <c r="P130" s="3"/>
      <c r="Q130" s="3"/>
      <c r="R130" s="3"/>
      <c r="S130" s="3"/>
    </row>
    <row r="131" spans="1:19" ht="18" customHeight="1" x14ac:dyDescent="0.15">
      <c r="A131" s="36">
        <v>127</v>
      </c>
      <c r="B131" s="1"/>
      <c r="C131" s="1"/>
      <c r="D131" s="37" t="s">
        <v>10</v>
      </c>
      <c r="E131" s="2"/>
      <c r="F131" s="1"/>
      <c r="G131" s="3"/>
      <c r="H131" s="4"/>
      <c r="I131" s="1"/>
      <c r="J131" s="1"/>
      <c r="K131" s="37" t="s">
        <v>10</v>
      </c>
      <c r="L131" s="2"/>
      <c r="M131" s="1"/>
      <c r="N131" s="3"/>
      <c r="O131" s="4"/>
      <c r="P131" s="3"/>
      <c r="Q131" s="3"/>
      <c r="R131" s="3"/>
      <c r="S131" s="3"/>
    </row>
    <row r="132" spans="1:19" ht="18" customHeight="1" x14ac:dyDescent="0.15">
      <c r="A132" s="36">
        <v>128</v>
      </c>
      <c r="B132" s="1"/>
      <c r="C132" s="1"/>
      <c r="D132" s="37" t="s">
        <v>10</v>
      </c>
      <c r="E132" s="2"/>
      <c r="F132" s="1"/>
      <c r="G132" s="3"/>
      <c r="H132" s="4"/>
      <c r="I132" s="1"/>
      <c r="J132" s="1"/>
      <c r="K132" s="37" t="s">
        <v>10</v>
      </c>
      <c r="L132" s="2"/>
      <c r="M132" s="1"/>
      <c r="N132" s="3"/>
      <c r="O132" s="4"/>
      <c r="P132" s="3"/>
      <c r="Q132" s="3"/>
      <c r="R132" s="3"/>
      <c r="S132" s="3"/>
    </row>
    <row r="133" spans="1:19" ht="18" customHeight="1" x14ac:dyDescent="0.15">
      <c r="A133" s="36">
        <v>129</v>
      </c>
      <c r="B133" s="1"/>
      <c r="C133" s="1"/>
      <c r="D133" s="37" t="s">
        <v>10</v>
      </c>
      <c r="E133" s="2"/>
      <c r="F133" s="1"/>
      <c r="G133" s="3"/>
      <c r="H133" s="4"/>
      <c r="I133" s="1"/>
      <c r="J133" s="1"/>
      <c r="K133" s="37" t="s">
        <v>10</v>
      </c>
      <c r="L133" s="2"/>
      <c r="M133" s="1"/>
      <c r="N133" s="3"/>
      <c r="O133" s="4"/>
      <c r="P133" s="3"/>
      <c r="Q133" s="3"/>
      <c r="R133" s="3"/>
      <c r="S133" s="3"/>
    </row>
    <row r="134" spans="1:19" ht="18" customHeight="1" x14ac:dyDescent="0.15">
      <c r="A134" s="36">
        <v>130</v>
      </c>
      <c r="B134" s="1"/>
      <c r="C134" s="1"/>
      <c r="D134" s="37" t="s">
        <v>10</v>
      </c>
      <c r="E134" s="2"/>
      <c r="F134" s="1"/>
      <c r="G134" s="3"/>
      <c r="H134" s="4"/>
      <c r="I134" s="1"/>
      <c r="J134" s="1"/>
      <c r="K134" s="37" t="s">
        <v>10</v>
      </c>
      <c r="L134" s="2"/>
      <c r="M134" s="1"/>
      <c r="N134" s="3"/>
      <c r="O134" s="4"/>
      <c r="P134" s="3"/>
      <c r="Q134" s="3"/>
      <c r="R134" s="3"/>
      <c r="S134" s="3"/>
    </row>
    <row r="135" spans="1:19" ht="18" customHeight="1" x14ac:dyDescent="0.15">
      <c r="A135" s="36">
        <v>131</v>
      </c>
      <c r="B135" s="1"/>
      <c r="C135" s="1"/>
      <c r="D135" s="37" t="s">
        <v>10</v>
      </c>
      <c r="E135" s="2"/>
      <c r="F135" s="1"/>
      <c r="G135" s="3"/>
      <c r="H135" s="4"/>
      <c r="I135" s="1"/>
      <c r="J135" s="1"/>
      <c r="K135" s="37" t="s">
        <v>10</v>
      </c>
      <c r="L135" s="2"/>
      <c r="M135" s="1"/>
      <c r="N135" s="3"/>
      <c r="O135" s="4"/>
      <c r="P135" s="3"/>
      <c r="Q135" s="3"/>
      <c r="R135" s="3"/>
      <c r="S135" s="3"/>
    </row>
    <row r="136" spans="1:19" ht="18" customHeight="1" x14ac:dyDescent="0.15">
      <c r="A136" s="36">
        <v>132</v>
      </c>
      <c r="B136" s="1"/>
      <c r="C136" s="1"/>
      <c r="D136" s="37" t="s">
        <v>10</v>
      </c>
      <c r="E136" s="2"/>
      <c r="F136" s="1"/>
      <c r="G136" s="3"/>
      <c r="H136" s="4"/>
      <c r="I136" s="1"/>
      <c r="J136" s="1"/>
      <c r="K136" s="37" t="s">
        <v>10</v>
      </c>
      <c r="L136" s="2"/>
      <c r="M136" s="1"/>
      <c r="N136" s="3"/>
      <c r="O136" s="4"/>
      <c r="P136" s="3"/>
      <c r="Q136" s="3"/>
      <c r="R136" s="3"/>
      <c r="S136" s="3"/>
    </row>
    <row r="137" spans="1:19" ht="18" customHeight="1" x14ac:dyDescent="0.15">
      <c r="A137" s="36">
        <v>133</v>
      </c>
      <c r="B137" s="1"/>
      <c r="C137" s="1"/>
      <c r="D137" s="37" t="s">
        <v>10</v>
      </c>
      <c r="E137" s="2"/>
      <c r="F137" s="1"/>
      <c r="G137" s="3"/>
      <c r="H137" s="4"/>
      <c r="I137" s="1"/>
      <c r="J137" s="1"/>
      <c r="K137" s="37" t="s">
        <v>10</v>
      </c>
      <c r="L137" s="2"/>
      <c r="M137" s="1"/>
      <c r="N137" s="3"/>
      <c r="O137" s="4"/>
      <c r="P137" s="3"/>
      <c r="Q137" s="3"/>
      <c r="R137" s="3"/>
      <c r="S137" s="3"/>
    </row>
    <row r="138" spans="1:19" ht="18" customHeight="1" x14ac:dyDescent="0.15">
      <c r="A138" s="36">
        <v>134</v>
      </c>
      <c r="B138" s="1"/>
      <c r="C138" s="1"/>
      <c r="D138" s="37" t="s">
        <v>10</v>
      </c>
      <c r="E138" s="2"/>
      <c r="F138" s="1"/>
      <c r="G138" s="3"/>
      <c r="H138" s="4"/>
      <c r="I138" s="1"/>
      <c r="J138" s="1"/>
      <c r="K138" s="37" t="s">
        <v>10</v>
      </c>
      <c r="L138" s="2"/>
      <c r="M138" s="1"/>
      <c r="N138" s="3"/>
      <c r="O138" s="4"/>
      <c r="P138" s="3"/>
      <c r="Q138" s="3"/>
      <c r="R138" s="3"/>
      <c r="S138" s="3"/>
    </row>
    <row r="139" spans="1:19" ht="18" customHeight="1" x14ac:dyDescent="0.15">
      <c r="A139" s="36">
        <v>135</v>
      </c>
      <c r="B139" s="1"/>
      <c r="C139" s="1"/>
      <c r="D139" s="37" t="s">
        <v>10</v>
      </c>
      <c r="E139" s="2"/>
      <c r="F139" s="1"/>
      <c r="G139" s="3"/>
      <c r="H139" s="4"/>
      <c r="I139" s="1"/>
      <c r="J139" s="1"/>
      <c r="K139" s="37" t="s">
        <v>10</v>
      </c>
      <c r="L139" s="2"/>
      <c r="M139" s="1"/>
      <c r="N139" s="3"/>
      <c r="O139" s="4"/>
      <c r="P139" s="3"/>
      <c r="Q139" s="3"/>
      <c r="R139" s="3"/>
      <c r="S139" s="3"/>
    </row>
    <row r="140" spans="1:19" ht="18" customHeight="1" x14ac:dyDescent="0.15">
      <c r="A140" s="36">
        <v>136</v>
      </c>
      <c r="B140" s="1"/>
      <c r="C140" s="1"/>
      <c r="D140" s="37" t="s">
        <v>10</v>
      </c>
      <c r="E140" s="2"/>
      <c r="F140" s="1"/>
      <c r="G140" s="3"/>
      <c r="H140" s="4"/>
      <c r="I140" s="1"/>
      <c r="J140" s="1"/>
      <c r="K140" s="37" t="s">
        <v>10</v>
      </c>
      <c r="L140" s="2"/>
      <c r="M140" s="1"/>
      <c r="N140" s="3"/>
      <c r="O140" s="4"/>
      <c r="P140" s="3"/>
      <c r="Q140" s="3"/>
      <c r="R140" s="3"/>
      <c r="S140" s="3"/>
    </row>
    <row r="141" spans="1:19" ht="18" customHeight="1" x14ac:dyDescent="0.15">
      <c r="A141" s="36">
        <v>137</v>
      </c>
      <c r="B141" s="1"/>
      <c r="C141" s="1"/>
      <c r="D141" s="37" t="s">
        <v>10</v>
      </c>
      <c r="E141" s="2"/>
      <c r="F141" s="1"/>
      <c r="G141" s="3"/>
      <c r="H141" s="4"/>
      <c r="I141" s="1"/>
      <c r="J141" s="1"/>
      <c r="K141" s="37" t="s">
        <v>10</v>
      </c>
      <c r="L141" s="2"/>
      <c r="M141" s="1"/>
      <c r="N141" s="3"/>
      <c r="O141" s="4"/>
      <c r="P141" s="3"/>
      <c r="Q141" s="3"/>
      <c r="R141" s="3"/>
      <c r="S141" s="3"/>
    </row>
    <row r="142" spans="1:19" ht="18" customHeight="1" x14ac:dyDescent="0.15">
      <c r="A142" s="36">
        <v>138</v>
      </c>
      <c r="B142" s="1"/>
      <c r="C142" s="1"/>
      <c r="D142" s="37" t="s">
        <v>10</v>
      </c>
      <c r="E142" s="2"/>
      <c r="F142" s="1"/>
      <c r="G142" s="3"/>
      <c r="H142" s="4"/>
      <c r="I142" s="1"/>
      <c r="J142" s="1"/>
      <c r="K142" s="37" t="s">
        <v>10</v>
      </c>
      <c r="L142" s="2"/>
      <c r="M142" s="1"/>
      <c r="N142" s="3"/>
      <c r="O142" s="4"/>
      <c r="P142" s="3"/>
      <c r="Q142" s="3"/>
      <c r="R142" s="3"/>
      <c r="S142" s="3"/>
    </row>
    <row r="143" spans="1:19" ht="18" customHeight="1" x14ac:dyDescent="0.15">
      <c r="A143" s="36">
        <v>139</v>
      </c>
      <c r="B143" s="1"/>
      <c r="C143" s="1"/>
      <c r="D143" s="37" t="s">
        <v>10</v>
      </c>
      <c r="E143" s="2"/>
      <c r="F143" s="1"/>
      <c r="G143" s="3"/>
      <c r="H143" s="4"/>
      <c r="I143" s="1"/>
      <c r="J143" s="1"/>
      <c r="K143" s="37" t="s">
        <v>10</v>
      </c>
      <c r="L143" s="2"/>
      <c r="M143" s="1"/>
      <c r="N143" s="3"/>
      <c r="O143" s="4"/>
      <c r="P143" s="3"/>
      <c r="Q143" s="3"/>
      <c r="R143" s="3"/>
      <c r="S143" s="3"/>
    </row>
    <row r="144" spans="1:19" ht="18" customHeight="1" x14ac:dyDescent="0.15">
      <c r="A144" s="36">
        <v>140</v>
      </c>
      <c r="B144" s="1"/>
      <c r="C144" s="1"/>
      <c r="D144" s="37" t="s">
        <v>10</v>
      </c>
      <c r="E144" s="2"/>
      <c r="F144" s="1"/>
      <c r="G144" s="3"/>
      <c r="H144" s="4"/>
      <c r="I144" s="1"/>
      <c r="J144" s="1"/>
      <c r="K144" s="37" t="s">
        <v>10</v>
      </c>
      <c r="L144" s="2"/>
      <c r="M144" s="1"/>
      <c r="N144" s="3"/>
      <c r="O144" s="4"/>
      <c r="P144" s="3"/>
      <c r="Q144" s="3"/>
      <c r="R144" s="3"/>
      <c r="S144" s="3"/>
    </row>
    <row r="145" spans="1:19" ht="18" customHeight="1" x14ac:dyDescent="0.15">
      <c r="A145" s="36">
        <v>141</v>
      </c>
      <c r="B145" s="1"/>
      <c r="C145" s="1"/>
      <c r="D145" s="37" t="s">
        <v>10</v>
      </c>
      <c r="E145" s="2"/>
      <c r="F145" s="1"/>
      <c r="G145" s="3"/>
      <c r="H145" s="4"/>
      <c r="I145" s="1"/>
      <c r="J145" s="1"/>
      <c r="K145" s="37" t="s">
        <v>10</v>
      </c>
      <c r="L145" s="2"/>
      <c r="M145" s="1"/>
      <c r="N145" s="3"/>
      <c r="O145" s="4"/>
      <c r="P145" s="3"/>
      <c r="Q145" s="3"/>
      <c r="R145" s="3"/>
      <c r="S145" s="3"/>
    </row>
    <row r="146" spans="1:19" ht="18" customHeight="1" x14ac:dyDescent="0.15">
      <c r="A146" s="36">
        <v>142</v>
      </c>
      <c r="B146" s="1"/>
      <c r="C146" s="1"/>
      <c r="D146" s="37" t="s">
        <v>10</v>
      </c>
      <c r="E146" s="2"/>
      <c r="F146" s="1"/>
      <c r="G146" s="3"/>
      <c r="H146" s="4"/>
      <c r="I146" s="1"/>
      <c r="J146" s="1"/>
      <c r="K146" s="37" t="s">
        <v>10</v>
      </c>
      <c r="L146" s="2"/>
      <c r="M146" s="1"/>
      <c r="N146" s="3"/>
      <c r="O146" s="4"/>
      <c r="P146" s="3"/>
      <c r="Q146" s="3"/>
      <c r="R146" s="3"/>
      <c r="S146" s="3"/>
    </row>
    <row r="147" spans="1:19" ht="18" customHeight="1" x14ac:dyDescent="0.15">
      <c r="A147" s="36">
        <v>143</v>
      </c>
      <c r="B147" s="1"/>
      <c r="C147" s="1"/>
      <c r="D147" s="37" t="s">
        <v>10</v>
      </c>
      <c r="E147" s="2"/>
      <c r="F147" s="1"/>
      <c r="G147" s="3"/>
      <c r="H147" s="4"/>
      <c r="I147" s="1"/>
      <c r="J147" s="1"/>
      <c r="K147" s="37" t="s">
        <v>10</v>
      </c>
      <c r="L147" s="2"/>
      <c r="M147" s="1"/>
      <c r="N147" s="3"/>
      <c r="O147" s="4"/>
      <c r="P147" s="3"/>
      <c r="Q147" s="3"/>
      <c r="R147" s="3"/>
      <c r="S147" s="3"/>
    </row>
    <row r="148" spans="1:19" ht="18" customHeight="1" x14ac:dyDescent="0.15">
      <c r="A148" s="36">
        <v>144</v>
      </c>
      <c r="B148" s="1"/>
      <c r="C148" s="1"/>
      <c r="D148" s="37" t="s">
        <v>10</v>
      </c>
      <c r="E148" s="2"/>
      <c r="F148" s="1"/>
      <c r="G148" s="3"/>
      <c r="H148" s="4"/>
      <c r="I148" s="1"/>
      <c r="J148" s="1"/>
      <c r="K148" s="37" t="s">
        <v>10</v>
      </c>
      <c r="L148" s="2"/>
      <c r="M148" s="1"/>
      <c r="N148" s="3"/>
      <c r="O148" s="4"/>
      <c r="P148" s="3"/>
      <c r="Q148" s="3"/>
      <c r="R148" s="3"/>
      <c r="S148" s="3"/>
    </row>
    <row r="149" spans="1:19" ht="18" customHeight="1" x14ac:dyDescent="0.15">
      <c r="A149" s="36">
        <v>145</v>
      </c>
      <c r="B149" s="1"/>
      <c r="C149" s="1"/>
      <c r="D149" s="37" t="s">
        <v>10</v>
      </c>
      <c r="E149" s="2"/>
      <c r="F149" s="1"/>
      <c r="G149" s="3"/>
      <c r="H149" s="4"/>
      <c r="I149" s="1"/>
      <c r="J149" s="1"/>
      <c r="K149" s="37" t="s">
        <v>10</v>
      </c>
      <c r="L149" s="2"/>
      <c r="M149" s="1"/>
      <c r="N149" s="3"/>
      <c r="O149" s="4"/>
      <c r="P149" s="3"/>
      <c r="Q149" s="3"/>
      <c r="R149" s="3"/>
      <c r="S149" s="3"/>
    </row>
    <row r="150" spans="1:19" ht="18" customHeight="1" x14ac:dyDescent="0.15">
      <c r="A150" s="36">
        <v>146</v>
      </c>
      <c r="B150" s="1"/>
      <c r="C150" s="1"/>
      <c r="D150" s="37" t="s">
        <v>10</v>
      </c>
      <c r="E150" s="2"/>
      <c r="F150" s="1"/>
      <c r="G150" s="3"/>
      <c r="H150" s="4"/>
      <c r="I150" s="1"/>
      <c r="J150" s="1"/>
      <c r="K150" s="37" t="s">
        <v>10</v>
      </c>
      <c r="L150" s="2"/>
      <c r="M150" s="1"/>
      <c r="N150" s="3"/>
      <c r="O150" s="4"/>
      <c r="P150" s="3"/>
      <c r="Q150" s="3"/>
      <c r="R150" s="3"/>
      <c r="S150" s="3"/>
    </row>
    <row r="151" spans="1:19" ht="18" customHeight="1" x14ac:dyDescent="0.15">
      <c r="A151" s="36">
        <v>147</v>
      </c>
      <c r="B151" s="1"/>
      <c r="C151" s="1"/>
      <c r="D151" s="37" t="s">
        <v>10</v>
      </c>
      <c r="E151" s="2"/>
      <c r="F151" s="1"/>
      <c r="G151" s="3"/>
      <c r="H151" s="4"/>
      <c r="I151" s="1"/>
      <c r="J151" s="1"/>
      <c r="K151" s="37" t="s">
        <v>10</v>
      </c>
      <c r="L151" s="2"/>
      <c r="M151" s="1"/>
      <c r="N151" s="3"/>
      <c r="O151" s="4"/>
      <c r="P151" s="3"/>
      <c r="Q151" s="3"/>
      <c r="R151" s="3"/>
      <c r="S151" s="3"/>
    </row>
    <row r="152" spans="1:19" ht="18" customHeight="1" x14ac:dyDescent="0.15">
      <c r="A152" s="36">
        <v>148</v>
      </c>
      <c r="B152" s="1"/>
      <c r="C152" s="1"/>
      <c r="D152" s="37" t="s">
        <v>10</v>
      </c>
      <c r="E152" s="2"/>
      <c r="F152" s="1"/>
      <c r="G152" s="3"/>
      <c r="H152" s="4"/>
      <c r="I152" s="1"/>
      <c r="J152" s="1"/>
      <c r="K152" s="37" t="s">
        <v>10</v>
      </c>
      <c r="L152" s="2"/>
      <c r="M152" s="1"/>
      <c r="N152" s="3"/>
      <c r="O152" s="4"/>
      <c r="P152" s="3"/>
      <c r="Q152" s="3"/>
      <c r="R152" s="3"/>
      <c r="S152" s="3"/>
    </row>
    <row r="153" spans="1:19" ht="18" customHeight="1" x14ac:dyDescent="0.15">
      <c r="A153" s="36">
        <v>149</v>
      </c>
      <c r="B153" s="1"/>
      <c r="C153" s="1"/>
      <c r="D153" s="37" t="s">
        <v>10</v>
      </c>
      <c r="E153" s="2"/>
      <c r="F153" s="1"/>
      <c r="G153" s="3"/>
      <c r="H153" s="4"/>
      <c r="I153" s="1"/>
      <c r="J153" s="1"/>
      <c r="K153" s="37" t="s">
        <v>10</v>
      </c>
      <c r="L153" s="2"/>
      <c r="M153" s="1"/>
      <c r="N153" s="3"/>
      <c r="O153" s="4"/>
      <c r="P153" s="3"/>
      <c r="Q153" s="3"/>
      <c r="R153" s="3"/>
      <c r="S153" s="3"/>
    </row>
    <row r="154" spans="1:19" ht="18" customHeight="1" x14ac:dyDescent="0.15">
      <c r="A154" s="36">
        <v>150</v>
      </c>
      <c r="B154" s="1"/>
      <c r="C154" s="1"/>
      <c r="D154" s="37" t="s">
        <v>10</v>
      </c>
      <c r="E154" s="2"/>
      <c r="F154" s="1"/>
      <c r="G154" s="3"/>
      <c r="H154" s="4"/>
      <c r="I154" s="1"/>
      <c r="J154" s="1"/>
      <c r="K154" s="37" t="s">
        <v>10</v>
      </c>
      <c r="L154" s="2"/>
      <c r="M154" s="1"/>
      <c r="N154" s="3"/>
      <c r="O154" s="4"/>
      <c r="P154" s="3"/>
      <c r="Q154" s="3"/>
      <c r="R154" s="3"/>
      <c r="S154" s="3"/>
    </row>
    <row r="155" spans="1:19" ht="18" customHeight="1" x14ac:dyDescent="0.15">
      <c r="A155" s="36">
        <v>151</v>
      </c>
      <c r="B155" s="1"/>
      <c r="C155" s="1"/>
      <c r="D155" s="37" t="s">
        <v>10</v>
      </c>
      <c r="E155" s="2"/>
      <c r="F155" s="1"/>
      <c r="G155" s="3"/>
      <c r="H155" s="4"/>
      <c r="I155" s="1"/>
      <c r="J155" s="1"/>
      <c r="K155" s="37" t="s">
        <v>10</v>
      </c>
      <c r="L155" s="2"/>
      <c r="M155" s="1"/>
      <c r="N155" s="3"/>
      <c r="O155" s="4"/>
      <c r="P155" s="3"/>
      <c r="Q155" s="3"/>
      <c r="R155" s="3"/>
      <c r="S155" s="3"/>
    </row>
    <row r="156" spans="1:19" ht="18" customHeight="1" x14ac:dyDescent="0.15">
      <c r="A156" s="36">
        <v>152</v>
      </c>
      <c r="B156" s="1"/>
      <c r="C156" s="1"/>
      <c r="D156" s="37" t="s">
        <v>10</v>
      </c>
      <c r="E156" s="2"/>
      <c r="F156" s="1"/>
      <c r="G156" s="3"/>
      <c r="H156" s="4"/>
      <c r="I156" s="1"/>
      <c r="J156" s="1"/>
      <c r="K156" s="37" t="s">
        <v>10</v>
      </c>
      <c r="L156" s="2"/>
      <c r="M156" s="1"/>
      <c r="N156" s="3"/>
      <c r="O156" s="4"/>
      <c r="P156" s="3"/>
      <c r="Q156" s="3"/>
      <c r="R156" s="3"/>
      <c r="S156" s="3"/>
    </row>
    <row r="157" spans="1:19" ht="18" customHeight="1" x14ac:dyDescent="0.15">
      <c r="A157" s="36">
        <v>153</v>
      </c>
      <c r="B157" s="1"/>
      <c r="C157" s="1"/>
      <c r="D157" s="37" t="s">
        <v>10</v>
      </c>
      <c r="E157" s="2"/>
      <c r="F157" s="1"/>
      <c r="G157" s="3"/>
      <c r="H157" s="4"/>
      <c r="I157" s="1"/>
      <c r="J157" s="1"/>
      <c r="K157" s="37" t="s">
        <v>10</v>
      </c>
      <c r="L157" s="2"/>
      <c r="M157" s="1"/>
      <c r="N157" s="3"/>
      <c r="O157" s="4"/>
      <c r="P157" s="3"/>
      <c r="Q157" s="3"/>
      <c r="R157" s="3"/>
      <c r="S157" s="3"/>
    </row>
    <row r="158" spans="1:19" ht="18" customHeight="1" x14ac:dyDescent="0.15">
      <c r="A158" s="36">
        <v>154</v>
      </c>
      <c r="B158" s="1"/>
      <c r="C158" s="1"/>
      <c r="D158" s="37" t="s">
        <v>10</v>
      </c>
      <c r="E158" s="2"/>
      <c r="F158" s="1"/>
      <c r="G158" s="3"/>
      <c r="H158" s="4"/>
      <c r="I158" s="1"/>
      <c r="J158" s="1"/>
      <c r="K158" s="37" t="s">
        <v>10</v>
      </c>
      <c r="L158" s="2"/>
      <c r="M158" s="1"/>
      <c r="N158" s="3"/>
      <c r="O158" s="4"/>
      <c r="P158" s="3"/>
      <c r="Q158" s="3"/>
      <c r="R158" s="3"/>
      <c r="S158" s="3"/>
    </row>
    <row r="159" spans="1:19" ht="18" customHeight="1" x14ac:dyDescent="0.15">
      <c r="A159" s="36">
        <v>155</v>
      </c>
      <c r="B159" s="1"/>
      <c r="C159" s="1"/>
      <c r="D159" s="37" t="s">
        <v>10</v>
      </c>
      <c r="E159" s="2"/>
      <c r="F159" s="1"/>
      <c r="G159" s="3"/>
      <c r="H159" s="4"/>
      <c r="I159" s="1"/>
      <c r="J159" s="1"/>
      <c r="K159" s="37" t="s">
        <v>10</v>
      </c>
      <c r="L159" s="2"/>
      <c r="M159" s="1"/>
      <c r="N159" s="3"/>
      <c r="O159" s="4"/>
      <c r="P159" s="3"/>
      <c r="Q159" s="3"/>
      <c r="R159" s="3"/>
      <c r="S159" s="3"/>
    </row>
    <row r="160" spans="1:19" ht="18" customHeight="1" x14ac:dyDescent="0.15">
      <c r="A160" s="36">
        <v>156</v>
      </c>
      <c r="B160" s="1"/>
      <c r="C160" s="1"/>
      <c r="D160" s="37" t="s">
        <v>10</v>
      </c>
      <c r="E160" s="2"/>
      <c r="F160" s="1"/>
      <c r="G160" s="3"/>
      <c r="H160" s="4"/>
      <c r="I160" s="1"/>
      <c r="J160" s="1"/>
      <c r="K160" s="37" t="s">
        <v>10</v>
      </c>
      <c r="L160" s="2"/>
      <c r="M160" s="1"/>
      <c r="N160" s="3"/>
      <c r="O160" s="4"/>
      <c r="P160" s="3"/>
      <c r="Q160" s="3"/>
      <c r="R160" s="3"/>
      <c r="S160" s="3"/>
    </row>
    <row r="161" spans="1:19" ht="18" customHeight="1" x14ac:dyDescent="0.15">
      <c r="A161" s="36">
        <v>157</v>
      </c>
      <c r="B161" s="1"/>
      <c r="C161" s="1"/>
      <c r="D161" s="37" t="s">
        <v>10</v>
      </c>
      <c r="E161" s="2"/>
      <c r="F161" s="1"/>
      <c r="G161" s="3"/>
      <c r="H161" s="4"/>
      <c r="I161" s="1"/>
      <c r="J161" s="1"/>
      <c r="K161" s="37" t="s">
        <v>10</v>
      </c>
      <c r="L161" s="2"/>
      <c r="M161" s="1"/>
      <c r="N161" s="3"/>
      <c r="O161" s="4"/>
      <c r="P161" s="3"/>
      <c r="Q161" s="3"/>
      <c r="R161" s="3"/>
      <c r="S161" s="3"/>
    </row>
    <row r="162" spans="1:19" ht="18" customHeight="1" x14ac:dyDescent="0.15">
      <c r="A162" s="36">
        <v>158</v>
      </c>
      <c r="B162" s="1"/>
      <c r="C162" s="1"/>
      <c r="D162" s="37" t="s">
        <v>10</v>
      </c>
      <c r="E162" s="2"/>
      <c r="F162" s="1"/>
      <c r="G162" s="3"/>
      <c r="H162" s="4"/>
      <c r="I162" s="1"/>
      <c r="J162" s="1"/>
      <c r="K162" s="37" t="s">
        <v>10</v>
      </c>
      <c r="L162" s="2"/>
      <c r="M162" s="1"/>
      <c r="N162" s="3"/>
      <c r="O162" s="4"/>
      <c r="P162" s="3"/>
      <c r="Q162" s="3"/>
      <c r="R162" s="3"/>
      <c r="S162" s="3"/>
    </row>
    <row r="163" spans="1:19" ht="18" customHeight="1" x14ac:dyDescent="0.15">
      <c r="A163" s="36">
        <v>159</v>
      </c>
      <c r="B163" s="1"/>
      <c r="C163" s="1"/>
      <c r="D163" s="37" t="s">
        <v>10</v>
      </c>
      <c r="E163" s="2"/>
      <c r="F163" s="1"/>
      <c r="G163" s="3"/>
      <c r="H163" s="4"/>
      <c r="I163" s="1"/>
      <c r="J163" s="1"/>
      <c r="K163" s="37" t="s">
        <v>10</v>
      </c>
      <c r="L163" s="2"/>
      <c r="M163" s="1"/>
      <c r="N163" s="3"/>
      <c r="O163" s="4"/>
      <c r="P163" s="3"/>
      <c r="Q163" s="3"/>
      <c r="R163" s="3"/>
      <c r="S163" s="3"/>
    </row>
    <row r="164" spans="1:19" ht="18" customHeight="1" x14ac:dyDescent="0.15">
      <c r="A164" s="36">
        <v>160</v>
      </c>
      <c r="B164" s="1"/>
      <c r="C164" s="1"/>
      <c r="D164" s="37" t="s">
        <v>10</v>
      </c>
      <c r="E164" s="2"/>
      <c r="F164" s="1"/>
      <c r="G164" s="3"/>
      <c r="H164" s="4"/>
      <c r="I164" s="1"/>
      <c r="J164" s="1"/>
      <c r="K164" s="37" t="s">
        <v>10</v>
      </c>
      <c r="L164" s="2"/>
      <c r="M164" s="1"/>
      <c r="N164" s="3"/>
      <c r="O164" s="4"/>
      <c r="P164" s="3"/>
      <c r="Q164" s="3"/>
      <c r="R164" s="3"/>
      <c r="S164" s="3"/>
    </row>
    <row r="165" spans="1:19" ht="18" customHeight="1" x14ac:dyDescent="0.15">
      <c r="A165" s="36">
        <v>161</v>
      </c>
      <c r="B165" s="1"/>
      <c r="C165" s="1"/>
      <c r="D165" s="37" t="s">
        <v>10</v>
      </c>
      <c r="E165" s="2"/>
      <c r="F165" s="1"/>
      <c r="G165" s="3"/>
      <c r="H165" s="4"/>
      <c r="I165" s="1"/>
      <c r="J165" s="1"/>
      <c r="K165" s="37" t="s">
        <v>10</v>
      </c>
      <c r="L165" s="2"/>
      <c r="M165" s="1"/>
      <c r="N165" s="3"/>
      <c r="O165" s="4"/>
      <c r="P165" s="3"/>
      <c r="Q165" s="3"/>
      <c r="R165" s="3"/>
      <c r="S165" s="3"/>
    </row>
    <row r="166" spans="1:19" ht="18" customHeight="1" x14ac:dyDescent="0.15">
      <c r="A166" s="36">
        <v>162</v>
      </c>
      <c r="B166" s="1"/>
      <c r="C166" s="1"/>
      <c r="D166" s="37" t="s">
        <v>10</v>
      </c>
      <c r="E166" s="2"/>
      <c r="F166" s="1"/>
      <c r="G166" s="3"/>
      <c r="H166" s="4"/>
      <c r="I166" s="1"/>
      <c r="J166" s="1"/>
      <c r="K166" s="37" t="s">
        <v>10</v>
      </c>
      <c r="L166" s="2"/>
      <c r="M166" s="1"/>
      <c r="N166" s="3"/>
      <c r="O166" s="4"/>
      <c r="P166" s="3"/>
      <c r="Q166" s="3"/>
      <c r="R166" s="3"/>
      <c r="S166" s="3"/>
    </row>
    <row r="167" spans="1:19" ht="18" customHeight="1" x14ac:dyDescent="0.15">
      <c r="A167" s="36">
        <v>163</v>
      </c>
      <c r="B167" s="1"/>
      <c r="C167" s="1"/>
      <c r="D167" s="37" t="s">
        <v>10</v>
      </c>
      <c r="E167" s="2"/>
      <c r="F167" s="1"/>
      <c r="G167" s="3"/>
      <c r="H167" s="4"/>
      <c r="I167" s="1"/>
      <c r="J167" s="1"/>
      <c r="K167" s="37" t="s">
        <v>10</v>
      </c>
      <c r="L167" s="2"/>
      <c r="M167" s="1"/>
      <c r="N167" s="3"/>
      <c r="O167" s="4"/>
      <c r="P167" s="3"/>
      <c r="Q167" s="3"/>
      <c r="R167" s="3"/>
      <c r="S167" s="3"/>
    </row>
    <row r="168" spans="1:19" ht="18" customHeight="1" x14ac:dyDescent="0.15">
      <c r="A168" s="36">
        <v>164</v>
      </c>
      <c r="B168" s="1"/>
      <c r="C168" s="1"/>
      <c r="D168" s="37" t="s">
        <v>10</v>
      </c>
      <c r="E168" s="2"/>
      <c r="F168" s="1"/>
      <c r="G168" s="3"/>
      <c r="H168" s="4"/>
      <c r="I168" s="1"/>
      <c r="J168" s="1"/>
      <c r="K168" s="37" t="s">
        <v>10</v>
      </c>
      <c r="L168" s="2"/>
      <c r="M168" s="1"/>
      <c r="N168" s="3"/>
      <c r="O168" s="4"/>
      <c r="P168" s="3"/>
      <c r="Q168" s="3"/>
      <c r="R168" s="3"/>
      <c r="S168" s="3"/>
    </row>
    <row r="169" spans="1:19" ht="18" customHeight="1" x14ac:dyDescent="0.15">
      <c r="A169" s="36">
        <v>165</v>
      </c>
      <c r="B169" s="1"/>
      <c r="C169" s="1"/>
      <c r="D169" s="37" t="s">
        <v>10</v>
      </c>
      <c r="E169" s="2"/>
      <c r="F169" s="1"/>
      <c r="G169" s="3"/>
      <c r="H169" s="4"/>
      <c r="I169" s="1"/>
      <c r="J169" s="1"/>
      <c r="K169" s="37" t="s">
        <v>10</v>
      </c>
      <c r="L169" s="2"/>
      <c r="M169" s="1"/>
      <c r="N169" s="3"/>
      <c r="O169" s="4"/>
      <c r="P169" s="3"/>
      <c r="Q169" s="3"/>
      <c r="R169" s="3"/>
      <c r="S169" s="3"/>
    </row>
    <row r="170" spans="1:19" ht="18" customHeight="1" x14ac:dyDescent="0.15">
      <c r="A170" s="36">
        <v>166</v>
      </c>
      <c r="B170" s="1"/>
      <c r="C170" s="1"/>
      <c r="D170" s="37" t="s">
        <v>10</v>
      </c>
      <c r="E170" s="2"/>
      <c r="F170" s="1"/>
      <c r="G170" s="3"/>
      <c r="H170" s="4"/>
      <c r="I170" s="1"/>
      <c r="J170" s="1"/>
      <c r="K170" s="37" t="s">
        <v>10</v>
      </c>
      <c r="L170" s="2"/>
      <c r="M170" s="1"/>
      <c r="N170" s="3"/>
      <c r="O170" s="4"/>
      <c r="P170" s="3"/>
      <c r="Q170" s="3"/>
      <c r="R170" s="3"/>
      <c r="S170" s="3"/>
    </row>
    <row r="171" spans="1:19" ht="18" customHeight="1" x14ac:dyDescent="0.15">
      <c r="A171" s="36">
        <v>167</v>
      </c>
      <c r="B171" s="1"/>
      <c r="C171" s="1"/>
      <c r="D171" s="37" t="s">
        <v>10</v>
      </c>
      <c r="E171" s="2"/>
      <c r="F171" s="1"/>
      <c r="G171" s="3"/>
      <c r="H171" s="4"/>
      <c r="I171" s="1"/>
      <c r="J171" s="1"/>
      <c r="K171" s="37" t="s">
        <v>10</v>
      </c>
      <c r="L171" s="2"/>
      <c r="M171" s="1"/>
      <c r="N171" s="3"/>
      <c r="O171" s="4"/>
      <c r="P171" s="3"/>
      <c r="Q171" s="3"/>
      <c r="R171" s="3"/>
      <c r="S171" s="3"/>
    </row>
    <row r="172" spans="1:19" ht="18" customHeight="1" x14ac:dyDescent="0.15">
      <c r="A172" s="36">
        <v>168</v>
      </c>
      <c r="B172" s="1"/>
      <c r="C172" s="1"/>
      <c r="D172" s="37" t="s">
        <v>10</v>
      </c>
      <c r="E172" s="2"/>
      <c r="F172" s="1"/>
      <c r="G172" s="3"/>
      <c r="H172" s="4"/>
      <c r="I172" s="1"/>
      <c r="J172" s="1"/>
      <c r="K172" s="37" t="s">
        <v>10</v>
      </c>
      <c r="L172" s="2"/>
      <c r="M172" s="1"/>
      <c r="N172" s="3"/>
      <c r="O172" s="4"/>
      <c r="P172" s="3"/>
      <c r="Q172" s="3"/>
      <c r="R172" s="3"/>
      <c r="S172" s="3"/>
    </row>
    <row r="173" spans="1:19" ht="18" customHeight="1" x14ac:dyDescent="0.15">
      <c r="A173" s="36">
        <v>169</v>
      </c>
      <c r="B173" s="1"/>
      <c r="C173" s="1"/>
      <c r="D173" s="37" t="s">
        <v>10</v>
      </c>
      <c r="E173" s="2"/>
      <c r="F173" s="1"/>
      <c r="G173" s="3"/>
      <c r="H173" s="4"/>
      <c r="I173" s="1"/>
      <c r="J173" s="1"/>
      <c r="K173" s="37" t="s">
        <v>10</v>
      </c>
      <c r="L173" s="2"/>
      <c r="M173" s="1"/>
      <c r="N173" s="3"/>
      <c r="O173" s="4"/>
      <c r="P173" s="3"/>
      <c r="Q173" s="3"/>
      <c r="R173" s="3"/>
      <c r="S173" s="3"/>
    </row>
    <row r="174" spans="1:19" ht="18" customHeight="1" x14ac:dyDescent="0.15">
      <c r="A174" s="36">
        <v>170</v>
      </c>
      <c r="B174" s="1"/>
      <c r="C174" s="1"/>
      <c r="D174" s="37" t="s">
        <v>10</v>
      </c>
      <c r="E174" s="2"/>
      <c r="F174" s="1"/>
      <c r="G174" s="3"/>
      <c r="H174" s="4"/>
      <c r="I174" s="1"/>
      <c r="J174" s="1"/>
      <c r="K174" s="37" t="s">
        <v>10</v>
      </c>
      <c r="L174" s="2"/>
      <c r="M174" s="1"/>
      <c r="N174" s="3"/>
      <c r="O174" s="4"/>
      <c r="P174" s="3"/>
      <c r="Q174" s="3"/>
      <c r="R174" s="3"/>
      <c r="S174" s="3"/>
    </row>
    <row r="175" spans="1:19" ht="18" customHeight="1" x14ac:dyDescent="0.15">
      <c r="A175" s="36">
        <v>171</v>
      </c>
      <c r="B175" s="1"/>
      <c r="C175" s="1"/>
      <c r="D175" s="37" t="s">
        <v>10</v>
      </c>
      <c r="E175" s="2"/>
      <c r="F175" s="1"/>
      <c r="G175" s="3"/>
      <c r="H175" s="4"/>
      <c r="I175" s="1"/>
      <c r="J175" s="1"/>
      <c r="K175" s="37" t="s">
        <v>10</v>
      </c>
      <c r="L175" s="2"/>
      <c r="M175" s="1"/>
      <c r="N175" s="3"/>
      <c r="O175" s="4"/>
      <c r="P175" s="3"/>
      <c r="Q175" s="3"/>
      <c r="R175" s="3"/>
      <c r="S175" s="3"/>
    </row>
    <row r="176" spans="1:19" ht="18" customHeight="1" x14ac:dyDescent="0.15">
      <c r="A176" s="36">
        <v>172</v>
      </c>
      <c r="B176" s="1"/>
      <c r="C176" s="1"/>
      <c r="D176" s="37" t="s">
        <v>10</v>
      </c>
      <c r="E176" s="2"/>
      <c r="F176" s="1"/>
      <c r="G176" s="3"/>
      <c r="H176" s="4"/>
      <c r="I176" s="1"/>
      <c r="J176" s="1"/>
      <c r="K176" s="37" t="s">
        <v>10</v>
      </c>
      <c r="L176" s="2"/>
      <c r="M176" s="1"/>
      <c r="N176" s="3"/>
      <c r="O176" s="4"/>
      <c r="P176" s="3"/>
      <c r="Q176" s="3"/>
      <c r="R176" s="3"/>
      <c r="S176" s="3"/>
    </row>
    <row r="177" spans="1:19" ht="18" customHeight="1" x14ac:dyDescent="0.15">
      <c r="A177" s="36">
        <v>173</v>
      </c>
      <c r="B177" s="1"/>
      <c r="C177" s="1"/>
      <c r="D177" s="37" t="s">
        <v>10</v>
      </c>
      <c r="E177" s="2"/>
      <c r="F177" s="1"/>
      <c r="G177" s="3"/>
      <c r="H177" s="4"/>
      <c r="I177" s="1"/>
      <c r="J177" s="1"/>
      <c r="K177" s="37" t="s">
        <v>10</v>
      </c>
      <c r="L177" s="2"/>
      <c r="M177" s="1"/>
      <c r="N177" s="3"/>
      <c r="O177" s="4"/>
      <c r="P177" s="3"/>
      <c r="Q177" s="3"/>
      <c r="R177" s="3"/>
      <c r="S177" s="3"/>
    </row>
    <row r="178" spans="1:19" ht="18" customHeight="1" x14ac:dyDescent="0.15">
      <c r="A178" s="36">
        <v>174</v>
      </c>
      <c r="B178" s="1"/>
      <c r="C178" s="1"/>
      <c r="D178" s="37" t="s">
        <v>10</v>
      </c>
      <c r="E178" s="2"/>
      <c r="F178" s="1"/>
      <c r="G178" s="3"/>
      <c r="H178" s="4"/>
      <c r="I178" s="1"/>
      <c r="J178" s="1"/>
      <c r="K178" s="37" t="s">
        <v>10</v>
      </c>
      <c r="L178" s="2"/>
      <c r="M178" s="1"/>
      <c r="N178" s="3"/>
      <c r="O178" s="4"/>
      <c r="P178" s="3"/>
      <c r="Q178" s="3"/>
      <c r="R178" s="3"/>
      <c r="S178" s="3"/>
    </row>
    <row r="179" spans="1:19" ht="18" customHeight="1" x14ac:dyDescent="0.15">
      <c r="A179" s="36">
        <v>175</v>
      </c>
      <c r="B179" s="1"/>
      <c r="C179" s="1"/>
      <c r="D179" s="37" t="s">
        <v>10</v>
      </c>
      <c r="E179" s="2"/>
      <c r="F179" s="1"/>
      <c r="G179" s="3"/>
      <c r="H179" s="4"/>
      <c r="I179" s="1"/>
      <c r="J179" s="1"/>
      <c r="K179" s="37" t="s">
        <v>10</v>
      </c>
      <c r="L179" s="2"/>
      <c r="M179" s="1"/>
      <c r="N179" s="3"/>
      <c r="O179" s="4"/>
      <c r="P179" s="3"/>
      <c r="Q179" s="3"/>
      <c r="R179" s="3"/>
      <c r="S179" s="3"/>
    </row>
    <row r="180" spans="1:19" ht="18" customHeight="1" x14ac:dyDescent="0.15">
      <c r="A180" s="36">
        <v>176</v>
      </c>
      <c r="B180" s="1"/>
      <c r="C180" s="1"/>
      <c r="D180" s="37" t="s">
        <v>10</v>
      </c>
      <c r="E180" s="2"/>
      <c r="F180" s="1"/>
      <c r="G180" s="3"/>
      <c r="H180" s="4"/>
      <c r="I180" s="1"/>
      <c r="J180" s="1"/>
      <c r="K180" s="37" t="s">
        <v>10</v>
      </c>
      <c r="L180" s="2"/>
      <c r="M180" s="1"/>
      <c r="N180" s="3"/>
      <c r="O180" s="4"/>
      <c r="P180" s="3"/>
      <c r="Q180" s="3"/>
      <c r="R180" s="3"/>
      <c r="S180" s="3"/>
    </row>
    <row r="181" spans="1:19" ht="18" customHeight="1" x14ac:dyDescent="0.15">
      <c r="A181" s="36">
        <v>177</v>
      </c>
      <c r="B181" s="1"/>
      <c r="C181" s="1"/>
      <c r="D181" s="37" t="s">
        <v>10</v>
      </c>
      <c r="E181" s="2"/>
      <c r="F181" s="1"/>
      <c r="G181" s="3"/>
      <c r="H181" s="4"/>
      <c r="I181" s="1"/>
      <c r="J181" s="1"/>
      <c r="K181" s="37" t="s">
        <v>10</v>
      </c>
      <c r="L181" s="2"/>
      <c r="M181" s="1"/>
      <c r="N181" s="3"/>
      <c r="O181" s="4"/>
      <c r="P181" s="3"/>
      <c r="Q181" s="3"/>
      <c r="R181" s="3"/>
      <c r="S181" s="3"/>
    </row>
    <row r="182" spans="1:19" ht="18" customHeight="1" x14ac:dyDescent="0.15">
      <c r="A182" s="36">
        <v>178</v>
      </c>
      <c r="B182" s="1"/>
      <c r="C182" s="1"/>
      <c r="D182" s="37" t="s">
        <v>10</v>
      </c>
      <c r="E182" s="2"/>
      <c r="F182" s="1"/>
      <c r="G182" s="3"/>
      <c r="H182" s="4"/>
      <c r="I182" s="1"/>
      <c r="J182" s="1"/>
      <c r="K182" s="37" t="s">
        <v>10</v>
      </c>
      <c r="L182" s="2"/>
      <c r="M182" s="1"/>
      <c r="N182" s="3"/>
      <c r="O182" s="4"/>
      <c r="P182" s="3"/>
      <c r="Q182" s="3"/>
      <c r="R182" s="3"/>
      <c r="S182" s="3"/>
    </row>
    <row r="183" spans="1:19" ht="18" customHeight="1" x14ac:dyDescent="0.15">
      <c r="A183" s="36">
        <v>179</v>
      </c>
      <c r="B183" s="1"/>
      <c r="C183" s="1"/>
      <c r="D183" s="37" t="s">
        <v>10</v>
      </c>
      <c r="E183" s="2"/>
      <c r="F183" s="1"/>
      <c r="G183" s="3"/>
      <c r="H183" s="4"/>
      <c r="I183" s="1"/>
      <c r="J183" s="1"/>
      <c r="K183" s="37" t="s">
        <v>10</v>
      </c>
      <c r="L183" s="2"/>
      <c r="M183" s="1"/>
      <c r="N183" s="3"/>
      <c r="O183" s="4"/>
      <c r="P183" s="3"/>
      <c r="Q183" s="3"/>
      <c r="R183" s="3"/>
      <c r="S183" s="3"/>
    </row>
    <row r="184" spans="1:19" ht="18" customHeight="1" x14ac:dyDescent="0.15">
      <c r="A184" s="36">
        <v>180</v>
      </c>
      <c r="B184" s="1"/>
      <c r="C184" s="1"/>
      <c r="D184" s="37" t="s">
        <v>10</v>
      </c>
      <c r="E184" s="2"/>
      <c r="F184" s="1"/>
      <c r="G184" s="3"/>
      <c r="H184" s="4"/>
      <c r="I184" s="1"/>
      <c r="J184" s="1"/>
      <c r="K184" s="37" t="s">
        <v>10</v>
      </c>
      <c r="L184" s="2"/>
      <c r="M184" s="1"/>
      <c r="N184" s="3"/>
      <c r="O184" s="4"/>
      <c r="P184" s="3"/>
      <c r="Q184" s="3"/>
      <c r="R184" s="3"/>
      <c r="S184" s="3"/>
    </row>
    <row r="185" spans="1:19" ht="18" customHeight="1" x14ac:dyDescent="0.15">
      <c r="A185" s="36">
        <v>181</v>
      </c>
      <c r="B185" s="1"/>
      <c r="C185" s="1"/>
      <c r="D185" s="37" t="s">
        <v>10</v>
      </c>
      <c r="E185" s="2"/>
      <c r="F185" s="1"/>
      <c r="G185" s="3"/>
      <c r="H185" s="4"/>
      <c r="I185" s="1"/>
      <c r="J185" s="1"/>
      <c r="K185" s="37" t="s">
        <v>10</v>
      </c>
      <c r="L185" s="2"/>
      <c r="M185" s="1"/>
      <c r="N185" s="3"/>
      <c r="O185" s="4"/>
      <c r="P185" s="3"/>
      <c r="Q185" s="3"/>
      <c r="R185" s="3"/>
      <c r="S185" s="3"/>
    </row>
    <row r="186" spans="1:19" ht="18" customHeight="1" x14ac:dyDescent="0.15">
      <c r="A186" s="36">
        <v>182</v>
      </c>
      <c r="B186" s="1"/>
      <c r="C186" s="1"/>
      <c r="D186" s="37" t="s">
        <v>10</v>
      </c>
      <c r="E186" s="2"/>
      <c r="F186" s="1"/>
      <c r="G186" s="3"/>
      <c r="H186" s="4"/>
      <c r="I186" s="1"/>
      <c r="J186" s="1"/>
      <c r="K186" s="37" t="s">
        <v>10</v>
      </c>
      <c r="L186" s="2"/>
      <c r="M186" s="1"/>
      <c r="N186" s="3"/>
      <c r="O186" s="4"/>
      <c r="P186" s="3"/>
      <c r="Q186" s="3"/>
      <c r="R186" s="3"/>
      <c r="S186" s="3"/>
    </row>
    <row r="187" spans="1:19" ht="18" customHeight="1" x14ac:dyDescent="0.15">
      <c r="A187" s="36">
        <v>183</v>
      </c>
      <c r="B187" s="1"/>
      <c r="C187" s="1"/>
      <c r="D187" s="37" t="s">
        <v>10</v>
      </c>
      <c r="E187" s="2"/>
      <c r="F187" s="1"/>
      <c r="G187" s="3"/>
      <c r="H187" s="4"/>
      <c r="I187" s="1"/>
      <c r="J187" s="1"/>
      <c r="K187" s="37" t="s">
        <v>10</v>
      </c>
      <c r="L187" s="2"/>
      <c r="M187" s="1"/>
      <c r="N187" s="3"/>
      <c r="O187" s="4"/>
      <c r="P187" s="3"/>
      <c r="Q187" s="3"/>
      <c r="R187" s="3"/>
      <c r="S187" s="3"/>
    </row>
    <row r="188" spans="1:19" ht="18" customHeight="1" x14ac:dyDescent="0.15">
      <c r="A188" s="36">
        <v>184</v>
      </c>
      <c r="B188" s="1"/>
      <c r="C188" s="1"/>
      <c r="D188" s="37" t="s">
        <v>10</v>
      </c>
      <c r="E188" s="2"/>
      <c r="F188" s="1"/>
      <c r="G188" s="3"/>
      <c r="H188" s="4"/>
      <c r="I188" s="1"/>
      <c r="J188" s="1"/>
      <c r="K188" s="37" t="s">
        <v>10</v>
      </c>
      <c r="L188" s="2"/>
      <c r="M188" s="1"/>
      <c r="N188" s="3"/>
      <c r="O188" s="4"/>
      <c r="P188" s="3"/>
      <c r="Q188" s="3"/>
      <c r="R188" s="3"/>
      <c r="S188" s="3"/>
    </row>
    <row r="189" spans="1:19" ht="18" customHeight="1" x14ac:dyDescent="0.15">
      <c r="A189" s="36">
        <v>185</v>
      </c>
      <c r="B189" s="1"/>
      <c r="C189" s="1"/>
      <c r="D189" s="37" t="s">
        <v>10</v>
      </c>
      <c r="E189" s="2"/>
      <c r="F189" s="1"/>
      <c r="G189" s="3"/>
      <c r="H189" s="4"/>
      <c r="I189" s="1"/>
      <c r="J189" s="1"/>
      <c r="K189" s="37" t="s">
        <v>10</v>
      </c>
      <c r="L189" s="2"/>
      <c r="M189" s="1"/>
      <c r="N189" s="3"/>
      <c r="O189" s="4"/>
      <c r="P189" s="3"/>
      <c r="Q189" s="3"/>
      <c r="R189" s="3"/>
      <c r="S189" s="3"/>
    </row>
    <row r="190" spans="1:19" ht="18" customHeight="1" x14ac:dyDescent="0.15">
      <c r="A190" s="36">
        <v>186</v>
      </c>
      <c r="B190" s="1"/>
      <c r="C190" s="1"/>
      <c r="D190" s="37" t="s">
        <v>10</v>
      </c>
      <c r="E190" s="2"/>
      <c r="F190" s="1"/>
      <c r="G190" s="3"/>
      <c r="H190" s="4"/>
      <c r="I190" s="1"/>
      <c r="J190" s="1"/>
      <c r="K190" s="37" t="s">
        <v>10</v>
      </c>
      <c r="L190" s="2"/>
      <c r="M190" s="1"/>
      <c r="N190" s="3"/>
      <c r="O190" s="4"/>
      <c r="P190" s="3"/>
      <c r="Q190" s="3"/>
      <c r="R190" s="3"/>
      <c r="S190" s="3"/>
    </row>
    <row r="191" spans="1:19" ht="18" customHeight="1" x14ac:dyDescent="0.15">
      <c r="A191" s="36">
        <v>187</v>
      </c>
      <c r="B191" s="1"/>
      <c r="C191" s="1"/>
      <c r="D191" s="37" t="s">
        <v>10</v>
      </c>
      <c r="E191" s="2"/>
      <c r="F191" s="1"/>
      <c r="G191" s="3"/>
      <c r="H191" s="4"/>
      <c r="I191" s="1"/>
      <c r="J191" s="1"/>
      <c r="K191" s="37" t="s">
        <v>10</v>
      </c>
      <c r="L191" s="2"/>
      <c r="M191" s="1"/>
      <c r="N191" s="3"/>
      <c r="O191" s="4"/>
      <c r="P191" s="3"/>
      <c r="Q191" s="3"/>
      <c r="R191" s="3"/>
      <c r="S191" s="3"/>
    </row>
    <row r="192" spans="1:19" ht="18" customHeight="1" x14ac:dyDescent="0.15">
      <c r="A192" s="36">
        <v>188</v>
      </c>
      <c r="B192" s="1"/>
      <c r="C192" s="1"/>
      <c r="D192" s="37" t="s">
        <v>10</v>
      </c>
      <c r="E192" s="2"/>
      <c r="F192" s="1"/>
      <c r="G192" s="3"/>
      <c r="H192" s="4"/>
      <c r="I192" s="1"/>
      <c r="J192" s="1"/>
      <c r="K192" s="37" t="s">
        <v>10</v>
      </c>
      <c r="L192" s="2"/>
      <c r="M192" s="1"/>
      <c r="N192" s="3"/>
      <c r="O192" s="4"/>
      <c r="P192" s="3"/>
      <c r="Q192" s="3"/>
      <c r="R192" s="3"/>
      <c r="S192" s="3"/>
    </row>
    <row r="193" spans="1:19" ht="18" customHeight="1" x14ac:dyDescent="0.15">
      <c r="A193" s="36">
        <v>189</v>
      </c>
      <c r="B193" s="1"/>
      <c r="C193" s="1"/>
      <c r="D193" s="37" t="s">
        <v>10</v>
      </c>
      <c r="E193" s="2"/>
      <c r="F193" s="1"/>
      <c r="G193" s="3"/>
      <c r="H193" s="4"/>
      <c r="I193" s="1"/>
      <c r="J193" s="1"/>
      <c r="K193" s="37" t="s">
        <v>10</v>
      </c>
      <c r="L193" s="2"/>
      <c r="M193" s="1"/>
      <c r="N193" s="3"/>
      <c r="O193" s="4"/>
      <c r="P193" s="3"/>
      <c r="Q193" s="3"/>
      <c r="R193" s="3"/>
      <c r="S193" s="3"/>
    </row>
    <row r="194" spans="1:19" ht="18" customHeight="1" x14ac:dyDescent="0.15">
      <c r="A194" s="36">
        <v>190</v>
      </c>
      <c r="B194" s="1"/>
      <c r="C194" s="1"/>
      <c r="D194" s="37" t="s">
        <v>10</v>
      </c>
      <c r="E194" s="2"/>
      <c r="F194" s="1"/>
      <c r="G194" s="3"/>
      <c r="H194" s="4"/>
      <c r="I194" s="1"/>
      <c r="J194" s="1"/>
      <c r="K194" s="37" t="s">
        <v>10</v>
      </c>
      <c r="L194" s="2"/>
      <c r="M194" s="1"/>
      <c r="N194" s="3"/>
      <c r="O194" s="4"/>
      <c r="P194" s="3"/>
      <c r="Q194" s="3"/>
      <c r="R194" s="3"/>
      <c r="S194" s="3"/>
    </row>
    <row r="195" spans="1:19" ht="18" customHeight="1" x14ac:dyDescent="0.15">
      <c r="A195" s="36">
        <v>191</v>
      </c>
      <c r="B195" s="1"/>
      <c r="C195" s="1"/>
      <c r="D195" s="37" t="s">
        <v>10</v>
      </c>
      <c r="E195" s="2"/>
      <c r="F195" s="1"/>
      <c r="G195" s="3"/>
      <c r="H195" s="4"/>
      <c r="I195" s="1"/>
      <c r="J195" s="1"/>
      <c r="K195" s="37" t="s">
        <v>10</v>
      </c>
      <c r="L195" s="2"/>
      <c r="M195" s="1"/>
      <c r="N195" s="3"/>
      <c r="O195" s="4"/>
      <c r="P195" s="3"/>
      <c r="Q195" s="3"/>
      <c r="R195" s="3"/>
      <c r="S195" s="3"/>
    </row>
    <row r="196" spans="1:19" ht="18" customHeight="1" x14ac:dyDescent="0.15">
      <c r="A196" s="36">
        <v>192</v>
      </c>
      <c r="B196" s="1"/>
      <c r="C196" s="1"/>
      <c r="D196" s="37" t="s">
        <v>10</v>
      </c>
      <c r="E196" s="2"/>
      <c r="F196" s="1"/>
      <c r="G196" s="3"/>
      <c r="H196" s="4"/>
      <c r="I196" s="1"/>
      <c r="J196" s="1"/>
      <c r="K196" s="37" t="s">
        <v>10</v>
      </c>
      <c r="L196" s="2"/>
      <c r="M196" s="1"/>
      <c r="N196" s="3"/>
      <c r="O196" s="4"/>
      <c r="P196" s="3"/>
      <c r="Q196" s="3"/>
      <c r="R196" s="3"/>
      <c r="S196" s="3"/>
    </row>
    <row r="197" spans="1:19" ht="18" customHeight="1" x14ac:dyDescent="0.15">
      <c r="A197" s="36">
        <v>193</v>
      </c>
      <c r="B197" s="1"/>
      <c r="C197" s="1"/>
      <c r="D197" s="37" t="s">
        <v>10</v>
      </c>
      <c r="E197" s="2"/>
      <c r="F197" s="1"/>
      <c r="G197" s="3"/>
      <c r="H197" s="4"/>
      <c r="I197" s="1"/>
      <c r="J197" s="1"/>
      <c r="K197" s="37" t="s">
        <v>10</v>
      </c>
      <c r="L197" s="2"/>
      <c r="M197" s="1"/>
      <c r="N197" s="3"/>
      <c r="O197" s="4"/>
      <c r="P197" s="3"/>
      <c r="Q197" s="3"/>
      <c r="R197" s="3"/>
      <c r="S197" s="3"/>
    </row>
    <row r="198" spans="1:19" ht="18" customHeight="1" x14ac:dyDescent="0.15">
      <c r="A198" s="36">
        <v>194</v>
      </c>
      <c r="B198" s="1"/>
      <c r="C198" s="1"/>
      <c r="D198" s="37" t="s">
        <v>10</v>
      </c>
      <c r="E198" s="2"/>
      <c r="F198" s="1"/>
      <c r="G198" s="3"/>
      <c r="H198" s="4"/>
      <c r="I198" s="1"/>
      <c r="J198" s="1"/>
      <c r="K198" s="37" t="s">
        <v>10</v>
      </c>
      <c r="L198" s="2"/>
      <c r="M198" s="1"/>
      <c r="N198" s="3"/>
      <c r="O198" s="4"/>
      <c r="P198" s="3"/>
      <c r="Q198" s="3"/>
      <c r="R198" s="3"/>
      <c r="S198" s="3"/>
    </row>
    <row r="199" spans="1:19" ht="18" customHeight="1" x14ac:dyDescent="0.15">
      <c r="A199" s="36">
        <v>195</v>
      </c>
      <c r="B199" s="1"/>
      <c r="C199" s="1"/>
      <c r="D199" s="37" t="s">
        <v>10</v>
      </c>
      <c r="E199" s="2"/>
      <c r="F199" s="1"/>
      <c r="G199" s="3"/>
      <c r="H199" s="4"/>
      <c r="I199" s="1"/>
      <c r="J199" s="1"/>
      <c r="K199" s="37" t="s">
        <v>10</v>
      </c>
      <c r="L199" s="2"/>
      <c r="M199" s="1"/>
      <c r="N199" s="3"/>
      <c r="O199" s="4"/>
      <c r="P199" s="3"/>
      <c r="Q199" s="3"/>
      <c r="R199" s="3"/>
      <c r="S199" s="3"/>
    </row>
    <row r="200" spans="1:19" ht="18" customHeight="1" x14ac:dyDescent="0.15">
      <c r="A200" s="36">
        <v>196</v>
      </c>
      <c r="B200" s="1"/>
      <c r="C200" s="1"/>
      <c r="D200" s="37" t="s">
        <v>10</v>
      </c>
      <c r="E200" s="2"/>
      <c r="F200" s="1"/>
      <c r="G200" s="3"/>
      <c r="H200" s="4"/>
      <c r="I200" s="1"/>
      <c r="J200" s="1"/>
      <c r="K200" s="37" t="s">
        <v>10</v>
      </c>
      <c r="L200" s="2"/>
      <c r="M200" s="1"/>
      <c r="N200" s="3"/>
      <c r="O200" s="4"/>
      <c r="P200" s="3"/>
      <c r="Q200" s="3"/>
      <c r="R200" s="3"/>
      <c r="S200" s="3"/>
    </row>
    <row r="201" spans="1:19" ht="18" customHeight="1" x14ac:dyDescent="0.15">
      <c r="A201" s="36">
        <v>197</v>
      </c>
      <c r="B201" s="1"/>
      <c r="C201" s="1"/>
      <c r="D201" s="37" t="s">
        <v>10</v>
      </c>
      <c r="E201" s="2"/>
      <c r="F201" s="1"/>
      <c r="G201" s="3"/>
      <c r="H201" s="4"/>
      <c r="I201" s="1"/>
      <c r="J201" s="1"/>
      <c r="K201" s="37" t="s">
        <v>10</v>
      </c>
      <c r="L201" s="2"/>
      <c r="M201" s="1"/>
      <c r="N201" s="3"/>
      <c r="O201" s="4"/>
      <c r="P201" s="3"/>
      <c r="Q201" s="3"/>
      <c r="R201" s="3"/>
      <c r="S201" s="3"/>
    </row>
    <row r="202" spans="1:19" ht="18" customHeight="1" x14ac:dyDescent="0.15">
      <c r="A202" s="36">
        <v>198</v>
      </c>
      <c r="B202" s="1"/>
      <c r="C202" s="1"/>
      <c r="D202" s="37" t="s">
        <v>10</v>
      </c>
      <c r="E202" s="2"/>
      <c r="F202" s="1"/>
      <c r="G202" s="3"/>
      <c r="H202" s="4"/>
      <c r="I202" s="1"/>
      <c r="J202" s="1"/>
      <c r="K202" s="37" t="s">
        <v>10</v>
      </c>
      <c r="L202" s="2"/>
      <c r="M202" s="1"/>
      <c r="N202" s="3"/>
      <c r="O202" s="4"/>
      <c r="P202" s="3"/>
      <c r="Q202" s="3"/>
      <c r="R202" s="3"/>
      <c r="S202" s="3"/>
    </row>
    <row r="203" spans="1:19" ht="18" customHeight="1" x14ac:dyDescent="0.15">
      <c r="A203" s="36">
        <v>199</v>
      </c>
      <c r="B203" s="1"/>
      <c r="C203" s="1"/>
      <c r="D203" s="37" t="s">
        <v>10</v>
      </c>
      <c r="E203" s="2"/>
      <c r="F203" s="1"/>
      <c r="G203" s="3"/>
      <c r="H203" s="4"/>
      <c r="I203" s="1"/>
      <c r="J203" s="1"/>
      <c r="K203" s="37" t="s">
        <v>10</v>
      </c>
      <c r="L203" s="2"/>
      <c r="M203" s="1"/>
      <c r="N203" s="3"/>
      <c r="O203" s="4"/>
      <c r="P203" s="3"/>
      <c r="Q203" s="3"/>
      <c r="R203" s="3"/>
      <c r="S203" s="3"/>
    </row>
    <row r="204" spans="1:19" ht="18" customHeight="1" x14ac:dyDescent="0.15">
      <c r="A204" s="36">
        <v>200</v>
      </c>
      <c r="B204" s="1"/>
      <c r="C204" s="1"/>
      <c r="D204" s="37" t="s">
        <v>10</v>
      </c>
      <c r="E204" s="2"/>
      <c r="F204" s="1"/>
      <c r="G204" s="3"/>
      <c r="H204" s="4"/>
      <c r="I204" s="1"/>
      <c r="J204" s="1"/>
      <c r="K204" s="37" t="s">
        <v>10</v>
      </c>
      <c r="L204" s="2"/>
      <c r="M204" s="1"/>
      <c r="N204" s="3"/>
      <c r="O204" s="4"/>
      <c r="P204" s="3"/>
      <c r="Q204" s="3"/>
      <c r="R204" s="3"/>
      <c r="S204" s="3"/>
    </row>
    <row r="205" spans="1:19" ht="18" customHeight="1" x14ac:dyDescent="0.15">
      <c r="A205" s="36">
        <v>201</v>
      </c>
      <c r="B205" s="1"/>
      <c r="C205" s="1"/>
      <c r="D205" s="37" t="s">
        <v>10</v>
      </c>
      <c r="E205" s="2"/>
      <c r="F205" s="1"/>
      <c r="G205" s="3"/>
      <c r="H205" s="4"/>
      <c r="I205" s="1"/>
      <c r="J205" s="1"/>
      <c r="K205" s="37" t="s">
        <v>10</v>
      </c>
      <c r="L205" s="2"/>
      <c r="M205" s="1"/>
      <c r="N205" s="3"/>
      <c r="O205" s="4"/>
      <c r="P205" s="3"/>
      <c r="Q205" s="3"/>
      <c r="R205" s="3"/>
      <c r="S205" s="3"/>
    </row>
    <row r="206" spans="1:19" ht="18" customHeight="1" x14ac:dyDescent="0.15">
      <c r="A206" s="36">
        <v>202</v>
      </c>
      <c r="B206" s="1"/>
      <c r="C206" s="1"/>
      <c r="D206" s="37" t="s">
        <v>10</v>
      </c>
      <c r="E206" s="2"/>
      <c r="F206" s="1"/>
      <c r="G206" s="3"/>
      <c r="H206" s="4"/>
      <c r="I206" s="1"/>
      <c r="J206" s="1"/>
      <c r="K206" s="37" t="s">
        <v>10</v>
      </c>
      <c r="L206" s="2"/>
      <c r="M206" s="1"/>
      <c r="N206" s="3"/>
      <c r="O206" s="4"/>
      <c r="P206" s="3"/>
      <c r="Q206" s="3"/>
      <c r="R206" s="3"/>
      <c r="S206" s="3"/>
    </row>
    <row r="207" spans="1:19" ht="18" customHeight="1" x14ac:dyDescent="0.15">
      <c r="A207" s="36">
        <v>203</v>
      </c>
      <c r="B207" s="1"/>
      <c r="C207" s="1"/>
      <c r="D207" s="37" t="s">
        <v>10</v>
      </c>
      <c r="E207" s="2"/>
      <c r="F207" s="1"/>
      <c r="G207" s="3"/>
      <c r="H207" s="4"/>
      <c r="I207" s="1"/>
      <c r="J207" s="1"/>
      <c r="K207" s="37" t="s">
        <v>10</v>
      </c>
      <c r="L207" s="2"/>
      <c r="M207" s="1"/>
      <c r="N207" s="3"/>
      <c r="O207" s="4"/>
      <c r="P207" s="3"/>
      <c r="Q207" s="3"/>
      <c r="R207" s="3"/>
      <c r="S207" s="3"/>
    </row>
    <row r="208" spans="1:19" ht="18" customHeight="1" x14ac:dyDescent="0.15">
      <c r="A208" s="36">
        <v>204</v>
      </c>
      <c r="B208" s="1"/>
      <c r="C208" s="1"/>
      <c r="D208" s="37" t="s">
        <v>10</v>
      </c>
      <c r="E208" s="2"/>
      <c r="F208" s="1"/>
      <c r="G208" s="3"/>
      <c r="H208" s="4"/>
      <c r="I208" s="1"/>
      <c r="J208" s="1"/>
      <c r="K208" s="37" t="s">
        <v>10</v>
      </c>
      <c r="L208" s="2"/>
      <c r="M208" s="1"/>
      <c r="N208" s="3"/>
      <c r="O208" s="4"/>
      <c r="P208" s="3"/>
      <c r="Q208" s="3"/>
      <c r="R208" s="3"/>
      <c r="S208" s="3"/>
    </row>
    <row r="209" spans="1:19" ht="18" customHeight="1" x14ac:dyDescent="0.15">
      <c r="A209" s="36">
        <v>205</v>
      </c>
      <c r="B209" s="1"/>
      <c r="C209" s="1"/>
      <c r="D209" s="37" t="s">
        <v>10</v>
      </c>
      <c r="E209" s="2"/>
      <c r="F209" s="1"/>
      <c r="G209" s="3"/>
      <c r="H209" s="4"/>
      <c r="I209" s="1"/>
      <c r="J209" s="1"/>
      <c r="K209" s="37" t="s">
        <v>10</v>
      </c>
      <c r="L209" s="2"/>
      <c r="M209" s="1"/>
      <c r="N209" s="3"/>
      <c r="O209" s="4"/>
      <c r="P209" s="3"/>
      <c r="Q209" s="3"/>
      <c r="R209" s="3"/>
      <c r="S209" s="3"/>
    </row>
    <row r="210" spans="1:19" ht="18" customHeight="1" x14ac:dyDescent="0.15">
      <c r="A210" s="36">
        <v>206</v>
      </c>
      <c r="B210" s="1"/>
      <c r="C210" s="1"/>
      <c r="D210" s="37" t="s">
        <v>10</v>
      </c>
      <c r="E210" s="2"/>
      <c r="F210" s="1"/>
      <c r="G210" s="3"/>
      <c r="H210" s="4"/>
      <c r="I210" s="1"/>
      <c r="J210" s="1"/>
      <c r="K210" s="37" t="s">
        <v>10</v>
      </c>
      <c r="L210" s="2"/>
      <c r="M210" s="1"/>
      <c r="N210" s="3"/>
      <c r="O210" s="4"/>
      <c r="P210" s="3"/>
      <c r="Q210" s="3"/>
      <c r="R210" s="3"/>
      <c r="S210" s="3"/>
    </row>
    <row r="211" spans="1:19" ht="18" customHeight="1" x14ac:dyDescent="0.15">
      <c r="A211" s="36">
        <v>207</v>
      </c>
      <c r="B211" s="1"/>
      <c r="C211" s="1"/>
      <c r="D211" s="37" t="s">
        <v>10</v>
      </c>
      <c r="E211" s="2"/>
      <c r="F211" s="1"/>
      <c r="G211" s="3"/>
      <c r="H211" s="4"/>
      <c r="I211" s="1"/>
      <c r="J211" s="1"/>
      <c r="K211" s="37" t="s">
        <v>10</v>
      </c>
      <c r="L211" s="2"/>
      <c r="M211" s="1"/>
      <c r="N211" s="3"/>
      <c r="O211" s="4"/>
      <c r="P211" s="3"/>
      <c r="Q211" s="3"/>
      <c r="R211" s="3"/>
      <c r="S211" s="3"/>
    </row>
    <row r="212" spans="1:19" ht="18" customHeight="1" x14ac:dyDescent="0.15">
      <c r="A212" s="36">
        <v>208</v>
      </c>
      <c r="B212" s="1"/>
      <c r="C212" s="1"/>
      <c r="D212" s="37" t="s">
        <v>10</v>
      </c>
      <c r="E212" s="2"/>
      <c r="F212" s="1"/>
      <c r="G212" s="3"/>
      <c r="H212" s="4"/>
      <c r="I212" s="1"/>
      <c r="J212" s="1"/>
      <c r="K212" s="37" t="s">
        <v>10</v>
      </c>
      <c r="L212" s="2"/>
      <c r="M212" s="1"/>
      <c r="N212" s="3"/>
      <c r="O212" s="4"/>
      <c r="P212" s="3"/>
      <c r="Q212" s="3"/>
      <c r="R212" s="3"/>
      <c r="S212" s="3"/>
    </row>
    <row r="213" spans="1:19" ht="18" customHeight="1" x14ac:dyDescent="0.15">
      <c r="A213" s="36">
        <v>209</v>
      </c>
      <c r="B213" s="1"/>
      <c r="C213" s="1"/>
      <c r="D213" s="37" t="s">
        <v>10</v>
      </c>
      <c r="E213" s="2"/>
      <c r="F213" s="1"/>
      <c r="G213" s="3"/>
      <c r="H213" s="4"/>
      <c r="I213" s="1"/>
      <c r="J213" s="1"/>
      <c r="K213" s="37" t="s">
        <v>10</v>
      </c>
      <c r="L213" s="2"/>
      <c r="M213" s="1"/>
      <c r="N213" s="3"/>
      <c r="O213" s="4"/>
      <c r="P213" s="3"/>
      <c r="Q213" s="3"/>
      <c r="R213" s="3"/>
      <c r="S213" s="3"/>
    </row>
    <row r="214" spans="1:19" ht="18" customHeight="1" x14ac:dyDescent="0.15">
      <c r="A214" s="36">
        <v>210</v>
      </c>
      <c r="B214" s="1"/>
      <c r="C214" s="1"/>
      <c r="D214" s="37" t="s">
        <v>10</v>
      </c>
      <c r="E214" s="2"/>
      <c r="F214" s="1"/>
      <c r="G214" s="3"/>
      <c r="H214" s="4"/>
      <c r="I214" s="1"/>
      <c r="J214" s="1"/>
      <c r="K214" s="37" t="s">
        <v>10</v>
      </c>
      <c r="L214" s="2"/>
      <c r="M214" s="1"/>
      <c r="N214" s="3"/>
      <c r="O214" s="4"/>
      <c r="P214" s="3"/>
      <c r="Q214" s="3"/>
      <c r="R214" s="3"/>
      <c r="S214" s="3"/>
    </row>
    <row r="215" spans="1:19" ht="18" customHeight="1" x14ac:dyDescent="0.15">
      <c r="A215" s="36">
        <v>211</v>
      </c>
      <c r="B215" s="1"/>
      <c r="C215" s="1"/>
      <c r="D215" s="37" t="s">
        <v>10</v>
      </c>
      <c r="E215" s="2"/>
      <c r="F215" s="1"/>
      <c r="G215" s="3"/>
      <c r="H215" s="4"/>
      <c r="I215" s="1"/>
      <c r="J215" s="1"/>
      <c r="K215" s="37" t="s">
        <v>10</v>
      </c>
      <c r="L215" s="2"/>
      <c r="M215" s="1"/>
      <c r="N215" s="3"/>
      <c r="O215" s="4"/>
      <c r="P215" s="3"/>
      <c r="Q215" s="3"/>
      <c r="R215" s="3"/>
      <c r="S215" s="3"/>
    </row>
    <row r="216" spans="1:19" ht="18" customHeight="1" x14ac:dyDescent="0.15">
      <c r="A216" s="36">
        <v>212</v>
      </c>
      <c r="B216" s="1"/>
      <c r="C216" s="1"/>
      <c r="D216" s="37" t="s">
        <v>10</v>
      </c>
      <c r="E216" s="2"/>
      <c r="F216" s="1"/>
      <c r="G216" s="3"/>
      <c r="H216" s="4"/>
      <c r="I216" s="1"/>
      <c r="J216" s="1"/>
      <c r="K216" s="37" t="s">
        <v>10</v>
      </c>
      <c r="L216" s="2"/>
      <c r="M216" s="1"/>
      <c r="N216" s="3"/>
      <c r="O216" s="4"/>
      <c r="P216" s="3"/>
      <c r="Q216" s="3"/>
      <c r="R216" s="3"/>
      <c r="S216" s="3"/>
    </row>
    <row r="217" spans="1:19" ht="18" customHeight="1" x14ac:dyDescent="0.15">
      <c r="A217" s="36">
        <v>213</v>
      </c>
      <c r="B217" s="1"/>
      <c r="C217" s="1"/>
      <c r="D217" s="37" t="s">
        <v>10</v>
      </c>
      <c r="E217" s="2"/>
      <c r="F217" s="1"/>
      <c r="G217" s="3"/>
      <c r="H217" s="4"/>
      <c r="I217" s="1"/>
      <c r="J217" s="1"/>
      <c r="K217" s="37" t="s">
        <v>10</v>
      </c>
      <c r="L217" s="2"/>
      <c r="M217" s="1"/>
      <c r="N217" s="3"/>
      <c r="O217" s="4"/>
      <c r="P217" s="3"/>
      <c r="Q217" s="3"/>
      <c r="R217" s="3"/>
      <c r="S217" s="3"/>
    </row>
    <row r="218" spans="1:19" ht="18" customHeight="1" x14ac:dyDescent="0.15">
      <c r="A218" s="36">
        <v>214</v>
      </c>
      <c r="B218" s="1"/>
      <c r="C218" s="1"/>
      <c r="D218" s="37" t="s">
        <v>10</v>
      </c>
      <c r="E218" s="2"/>
      <c r="F218" s="1"/>
      <c r="G218" s="3"/>
      <c r="H218" s="4"/>
      <c r="I218" s="1"/>
      <c r="J218" s="1"/>
      <c r="K218" s="37" t="s">
        <v>10</v>
      </c>
      <c r="L218" s="2"/>
      <c r="M218" s="1"/>
      <c r="N218" s="3"/>
      <c r="O218" s="4"/>
      <c r="P218" s="3"/>
      <c r="Q218" s="3"/>
      <c r="R218" s="3"/>
      <c r="S218" s="3"/>
    </row>
    <row r="219" spans="1:19" ht="18" customHeight="1" x14ac:dyDescent="0.15">
      <c r="A219" s="36">
        <v>215</v>
      </c>
      <c r="B219" s="1"/>
      <c r="C219" s="1"/>
      <c r="D219" s="37" t="s">
        <v>10</v>
      </c>
      <c r="E219" s="2"/>
      <c r="F219" s="1"/>
      <c r="G219" s="3"/>
      <c r="H219" s="4"/>
      <c r="I219" s="1"/>
      <c r="J219" s="1"/>
      <c r="K219" s="37" t="s">
        <v>10</v>
      </c>
      <c r="L219" s="2"/>
      <c r="M219" s="1"/>
      <c r="N219" s="3"/>
      <c r="O219" s="4"/>
      <c r="P219" s="3"/>
      <c r="Q219" s="3"/>
      <c r="R219" s="3"/>
      <c r="S219" s="3"/>
    </row>
    <row r="220" spans="1:19" ht="18" customHeight="1" x14ac:dyDescent="0.15">
      <c r="A220" s="36">
        <v>216</v>
      </c>
      <c r="B220" s="1"/>
      <c r="C220" s="1"/>
      <c r="D220" s="37" t="s">
        <v>10</v>
      </c>
      <c r="E220" s="2"/>
      <c r="F220" s="1"/>
      <c r="G220" s="3"/>
      <c r="H220" s="4"/>
      <c r="I220" s="1"/>
      <c r="J220" s="1"/>
      <c r="K220" s="37" t="s">
        <v>10</v>
      </c>
      <c r="L220" s="2"/>
      <c r="M220" s="1"/>
      <c r="N220" s="3"/>
      <c r="O220" s="4"/>
      <c r="P220" s="3"/>
      <c r="Q220" s="3"/>
      <c r="R220" s="3"/>
      <c r="S220" s="3"/>
    </row>
    <row r="221" spans="1:19" ht="18" customHeight="1" x14ac:dyDescent="0.15">
      <c r="A221" s="36">
        <v>217</v>
      </c>
      <c r="B221" s="1"/>
      <c r="C221" s="1"/>
      <c r="D221" s="37" t="s">
        <v>10</v>
      </c>
      <c r="E221" s="2"/>
      <c r="F221" s="1"/>
      <c r="G221" s="3"/>
      <c r="H221" s="4"/>
      <c r="I221" s="1"/>
      <c r="J221" s="1"/>
      <c r="K221" s="37" t="s">
        <v>10</v>
      </c>
      <c r="L221" s="2"/>
      <c r="M221" s="1"/>
      <c r="N221" s="3"/>
      <c r="O221" s="4"/>
      <c r="P221" s="3"/>
      <c r="Q221" s="3"/>
      <c r="R221" s="3"/>
      <c r="S221" s="3"/>
    </row>
    <row r="222" spans="1:19" ht="18" customHeight="1" x14ac:dyDescent="0.15">
      <c r="A222" s="36">
        <v>218</v>
      </c>
      <c r="B222" s="1"/>
      <c r="C222" s="1"/>
      <c r="D222" s="37" t="s">
        <v>10</v>
      </c>
      <c r="E222" s="2"/>
      <c r="F222" s="1"/>
      <c r="G222" s="3"/>
      <c r="H222" s="4"/>
      <c r="I222" s="1"/>
      <c r="J222" s="1"/>
      <c r="K222" s="37" t="s">
        <v>10</v>
      </c>
      <c r="L222" s="2"/>
      <c r="M222" s="1"/>
      <c r="N222" s="3"/>
      <c r="O222" s="4"/>
      <c r="P222" s="3"/>
      <c r="Q222" s="3"/>
      <c r="R222" s="3"/>
      <c r="S222" s="3"/>
    </row>
    <row r="223" spans="1:19" ht="18" customHeight="1" x14ac:dyDescent="0.15">
      <c r="A223" s="36">
        <v>219</v>
      </c>
      <c r="B223" s="1"/>
      <c r="C223" s="1"/>
      <c r="D223" s="37" t="s">
        <v>10</v>
      </c>
      <c r="E223" s="2"/>
      <c r="F223" s="1"/>
      <c r="G223" s="3"/>
      <c r="H223" s="4"/>
      <c r="I223" s="1"/>
      <c r="J223" s="1"/>
      <c r="K223" s="37" t="s">
        <v>10</v>
      </c>
      <c r="L223" s="2"/>
      <c r="M223" s="1"/>
      <c r="N223" s="3"/>
      <c r="O223" s="4"/>
      <c r="P223" s="3"/>
      <c r="Q223" s="3"/>
      <c r="R223" s="3"/>
      <c r="S223" s="3"/>
    </row>
    <row r="224" spans="1:19" ht="18" customHeight="1" x14ac:dyDescent="0.15">
      <c r="A224" s="36">
        <v>220</v>
      </c>
      <c r="B224" s="1"/>
      <c r="C224" s="1"/>
      <c r="D224" s="37" t="s">
        <v>10</v>
      </c>
      <c r="E224" s="2"/>
      <c r="F224" s="1"/>
      <c r="G224" s="3"/>
      <c r="H224" s="4"/>
      <c r="I224" s="1"/>
      <c r="J224" s="1"/>
      <c r="K224" s="37" t="s">
        <v>10</v>
      </c>
      <c r="L224" s="2"/>
      <c r="M224" s="1"/>
      <c r="N224" s="3"/>
      <c r="O224" s="4"/>
      <c r="P224" s="3"/>
      <c r="Q224" s="3"/>
      <c r="R224" s="3"/>
      <c r="S224" s="3"/>
    </row>
    <row r="225" spans="1:19" ht="18" customHeight="1" x14ac:dyDescent="0.15">
      <c r="A225" s="36">
        <v>221</v>
      </c>
      <c r="B225" s="1"/>
      <c r="C225" s="1"/>
      <c r="D225" s="37" t="s">
        <v>10</v>
      </c>
      <c r="E225" s="2"/>
      <c r="F225" s="1"/>
      <c r="G225" s="3"/>
      <c r="H225" s="4"/>
      <c r="I225" s="1"/>
      <c r="J225" s="1"/>
      <c r="K225" s="37" t="s">
        <v>10</v>
      </c>
      <c r="L225" s="2"/>
      <c r="M225" s="1"/>
      <c r="N225" s="3"/>
      <c r="O225" s="4"/>
      <c r="P225" s="3"/>
      <c r="Q225" s="3"/>
      <c r="R225" s="3"/>
      <c r="S225" s="3"/>
    </row>
    <row r="226" spans="1:19" ht="18" customHeight="1" x14ac:dyDescent="0.15">
      <c r="A226" s="36">
        <v>222</v>
      </c>
      <c r="B226" s="1"/>
      <c r="C226" s="1"/>
      <c r="D226" s="37" t="s">
        <v>10</v>
      </c>
      <c r="E226" s="2"/>
      <c r="F226" s="1"/>
      <c r="G226" s="3"/>
      <c r="H226" s="4"/>
      <c r="I226" s="1"/>
      <c r="J226" s="1"/>
      <c r="K226" s="37" t="s">
        <v>10</v>
      </c>
      <c r="L226" s="2"/>
      <c r="M226" s="1"/>
      <c r="N226" s="3"/>
      <c r="O226" s="4"/>
      <c r="P226" s="3"/>
      <c r="Q226" s="3"/>
      <c r="R226" s="3"/>
      <c r="S226" s="3"/>
    </row>
    <row r="227" spans="1:19" ht="18" customHeight="1" x14ac:dyDescent="0.15">
      <c r="A227" s="36">
        <v>223</v>
      </c>
      <c r="B227" s="1"/>
      <c r="C227" s="1"/>
      <c r="D227" s="37" t="s">
        <v>10</v>
      </c>
      <c r="E227" s="2"/>
      <c r="F227" s="1"/>
      <c r="G227" s="3"/>
      <c r="H227" s="4"/>
      <c r="I227" s="1"/>
      <c r="J227" s="1"/>
      <c r="K227" s="37" t="s">
        <v>10</v>
      </c>
      <c r="L227" s="2"/>
      <c r="M227" s="1"/>
      <c r="N227" s="3"/>
      <c r="O227" s="4"/>
      <c r="P227" s="3"/>
      <c r="Q227" s="3"/>
      <c r="R227" s="3"/>
      <c r="S227" s="3"/>
    </row>
    <row r="228" spans="1:19" ht="18" customHeight="1" x14ac:dyDescent="0.15">
      <c r="A228" s="36">
        <v>224</v>
      </c>
      <c r="B228" s="1"/>
      <c r="C228" s="1"/>
      <c r="D228" s="37" t="s">
        <v>10</v>
      </c>
      <c r="E228" s="2"/>
      <c r="F228" s="1"/>
      <c r="G228" s="3"/>
      <c r="H228" s="4"/>
      <c r="I228" s="1"/>
      <c r="J228" s="1"/>
      <c r="K228" s="37" t="s">
        <v>10</v>
      </c>
      <c r="L228" s="2"/>
      <c r="M228" s="1"/>
      <c r="N228" s="3"/>
      <c r="O228" s="4"/>
      <c r="P228" s="3"/>
      <c r="Q228" s="3"/>
      <c r="R228" s="3"/>
      <c r="S228" s="3"/>
    </row>
    <row r="229" spans="1:19" ht="18" customHeight="1" x14ac:dyDescent="0.15">
      <c r="A229" s="36">
        <v>225</v>
      </c>
      <c r="B229" s="1"/>
      <c r="C229" s="1"/>
      <c r="D229" s="37" t="s">
        <v>10</v>
      </c>
      <c r="E229" s="2"/>
      <c r="F229" s="1"/>
      <c r="G229" s="3"/>
      <c r="H229" s="4"/>
      <c r="I229" s="1"/>
      <c r="J229" s="1"/>
      <c r="K229" s="37" t="s">
        <v>10</v>
      </c>
      <c r="L229" s="2"/>
      <c r="M229" s="1"/>
      <c r="N229" s="3"/>
      <c r="O229" s="4"/>
      <c r="P229" s="3"/>
      <c r="Q229" s="3"/>
      <c r="R229" s="3"/>
      <c r="S229" s="3"/>
    </row>
    <row r="230" spans="1:19" ht="18" customHeight="1" x14ac:dyDescent="0.15">
      <c r="A230" s="36">
        <v>226</v>
      </c>
      <c r="B230" s="1"/>
      <c r="C230" s="1"/>
      <c r="D230" s="37" t="s">
        <v>10</v>
      </c>
      <c r="E230" s="2"/>
      <c r="F230" s="1"/>
      <c r="G230" s="3"/>
      <c r="H230" s="4"/>
      <c r="I230" s="1"/>
      <c r="J230" s="1"/>
      <c r="K230" s="37" t="s">
        <v>10</v>
      </c>
      <c r="L230" s="2"/>
      <c r="M230" s="1"/>
      <c r="N230" s="3"/>
      <c r="O230" s="4"/>
      <c r="P230" s="3"/>
      <c r="Q230" s="3"/>
      <c r="R230" s="3"/>
      <c r="S230" s="3"/>
    </row>
    <row r="231" spans="1:19" ht="18" customHeight="1" x14ac:dyDescent="0.15">
      <c r="A231" s="36">
        <v>227</v>
      </c>
      <c r="B231" s="1"/>
      <c r="C231" s="1"/>
      <c r="D231" s="37" t="s">
        <v>10</v>
      </c>
      <c r="E231" s="2"/>
      <c r="F231" s="1"/>
      <c r="G231" s="3"/>
      <c r="H231" s="4"/>
      <c r="I231" s="1"/>
      <c r="J231" s="1"/>
      <c r="K231" s="37" t="s">
        <v>10</v>
      </c>
      <c r="L231" s="2"/>
      <c r="M231" s="1"/>
      <c r="N231" s="3"/>
      <c r="O231" s="4"/>
      <c r="P231" s="3"/>
      <c r="Q231" s="3"/>
      <c r="R231" s="3"/>
      <c r="S231" s="3"/>
    </row>
    <row r="232" spans="1:19" ht="18" customHeight="1" x14ac:dyDescent="0.15">
      <c r="A232" s="36">
        <v>228</v>
      </c>
      <c r="B232" s="1"/>
      <c r="C232" s="1"/>
      <c r="D232" s="37" t="s">
        <v>10</v>
      </c>
      <c r="E232" s="2"/>
      <c r="F232" s="1"/>
      <c r="G232" s="3"/>
      <c r="H232" s="4"/>
      <c r="I232" s="1"/>
      <c r="J232" s="1"/>
      <c r="K232" s="37" t="s">
        <v>10</v>
      </c>
      <c r="L232" s="2"/>
      <c r="M232" s="1"/>
      <c r="N232" s="3"/>
      <c r="O232" s="4"/>
      <c r="P232" s="3"/>
      <c r="Q232" s="3"/>
      <c r="R232" s="3"/>
      <c r="S232" s="3"/>
    </row>
    <row r="233" spans="1:19" ht="18" customHeight="1" x14ac:dyDescent="0.15">
      <c r="A233" s="36">
        <v>229</v>
      </c>
      <c r="B233" s="1"/>
      <c r="C233" s="1"/>
      <c r="D233" s="37" t="s">
        <v>10</v>
      </c>
      <c r="E233" s="2"/>
      <c r="F233" s="1"/>
      <c r="G233" s="3"/>
      <c r="H233" s="4"/>
      <c r="I233" s="1"/>
      <c r="J233" s="1"/>
      <c r="K233" s="37" t="s">
        <v>10</v>
      </c>
      <c r="L233" s="2"/>
      <c r="M233" s="1"/>
      <c r="N233" s="3"/>
      <c r="O233" s="4"/>
      <c r="P233" s="3"/>
      <c r="Q233" s="3"/>
      <c r="R233" s="3"/>
      <c r="S233" s="3"/>
    </row>
    <row r="234" spans="1:19" ht="18" customHeight="1" x14ac:dyDescent="0.15">
      <c r="A234" s="36">
        <v>230</v>
      </c>
      <c r="B234" s="1"/>
      <c r="C234" s="1"/>
      <c r="D234" s="37" t="s">
        <v>10</v>
      </c>
      <c r="E234" s="2"/>
      <c r="F234" s="1"/>
      <c r="G234" s="3"/>
      <c r="H234" s="4"/>
      <c r="I234" s="1"/>
      <c r="J234" s="1"/>
      <c r="K234" s="37" t="s">
        <v>10</v>
      </c>
      <c r="L234" s="2"/>
      <c r="M234" s="1"/>
      <c r="N234" s="3"/>
      <c r="O234" s="4"/>
      <c r="P234" s="3"/>
      <c r="Q234" s="3"/>
      <c r="R234" s="3"/>
      <c r="S234" s="3"/>
    </row>
    <row r="235" spans="1:19" ht="18" customHeight="1" x14ac:dyDescent="0.15">
      <c r="A235" s="36">
        <v>231</v>
      </c>
      <c r="B235" s="1"/>
      <c r="C235" s="1"/>
      <c r="D235" s="37" t="s">
        <v>10</v>
      </c>
      <c r="E235" s="2"/>
      <c r="F235" s="1"/>
      <c r="G235" s="3"/>
      <c r="H235" s="4"/>
      <c r="I235" s="1"/>
      <c r="J235" s="1"/>
      <c r="K235" s="37" t="s">
        <v>10</v>
      </c>
      <c r="L235" s="2"/>
      <c r="M235" s="1"/>
      <c r="N235" s="3"/>
      <c r="O235" s="4"/>
      <c r="P235" s="3"/>
      <c r="Q235" s="3"/>
      <c r="R235" s="3"/>
      <c r="S235" s="3"/>
    </row>
    <row r="236" spans="1:19" ht="18" customHeight="1" x14ac:dyDescent="0.15">
      <c r="A236" s="36">
        <v>232</v>
      </c>
      <c r="B236" s="1"/>
      <c r="C236" s="1"/>
      <c r="D236" s="37" t="s">
        <v>10</v>
      </c>
      <c r="E236" s="2"/>
      <c r="F236" s="1"/>
      <c r="G236" s="3"/>
      <c r="H236" s="4"/>
      <c r="I236" s="1"/>
      <c r="J236" s="1"/>
      <c r="K236" s="37" t="s">
        <v>10</v>
      </c>
      <c r="L236" s="2"/>
      <c r="M236" s="1"/>
      <c r="N236" s="3"/>
      <c r="O236" s="4"/>
      <c r="P236" s="3"/>
      <c r="Q236" s="3"/>
      <c r="R236" s="3"/>
      <c r="S236" s="3"/>
    </row>
    <row r="237" spans="1:19" ht="18" customHeight="1" x14ac:dyDescent="0.15">
      <c r="A237" s="36">
        <v>233</v>
      </c>
      <c r="B237" s="1"/>
      <c r="C237" s="1"/>
      <c r="D237" s="37" t="s">
        <v>10</v>
      </c>
      <c r="E237" s="2"/>
      <c r="F237" s="1"/>
      <c r="G237" s="3"/>
      <c r="H237" s="4"/>
      <c r="I237" s="1"/>
      <c r="J237" s="1"/>
      <c r="K237" s="37" t="s">
        <v>10</v>
      </c>
      <c r="L237" s="2"/>
      <c r="M237" s="1"/>
      <c r="N237" s="3"/>
      <c r="O237" s="4"/>
      <c r="P237" s="3"/>
      <c r="Q237" s="3"/>
      <c r="R237" s="3"/>
      <c r="S237" s="3"/>
    </row>
    <row r="238" spans="1:19" ht="18" customHeight="1" x14ac:dyDescent="0.15">
      <c r="A238" s="36">
        <v>234</v>
      </c>
      <c r="B238" s="1"/>
      <c r="C238" s="1"/>
      <c r="D238" s="37" t="s">
        <v>10</v>
      </c>
      <c r="E238" s="2"/>
      <c r="F238" s="1"/>
      <c r="G238" s="3"/>
      <c r="H238" s="4"/>
      <c r="I238" s="1"/>
      <c r="J238" s="1"/>
      <c r="K238" s="37" t="s">
        <v>10</v>
      </c>
      <c r="L238" s="2"/>
      <c r="M238" s="1"/>
      <c r="N238" s="3"/>
      <c r="O238" s="4"/>
      <c r="P238" s="3"/>
      <c r="Q238" s="3"/>
      <c r="R238" s="3"/>
      <c r="S238" s="3"/>
    </row>
    <row r="239" spans="1:19" ht="18" customHeight="1" x14ac:dyDescent="0.15">
      <c r="A239" s="36">
        <v>235</v>
      </c>
      <c r="B239" s="1"/>
      <c r="C239" s="1"/>
      <c r="D239" s="37" t="s">
        <v>10</v>
      </c>
      <c r="E239" s="2"/>
      <c r="F239" s="1"/>
      <c r="G239" s="3"/>
      <c r="H239" s="4"/>
      <c r="I239" s="1"/>
      <c r="J239" s="1"/>
      <c r="K239" s="37" t="s">
        <v>10</v>
      </c>
      <c r="L239" s="2"/>
      <c r="M239" s="1"/>
      <c r="N239" s="3"/>
      <c r="O239" s="4"/>
      <c r="P239" s="3"/>
      <c r="Q239" s="3"/>
      <c r="R239" s="3"/>
      <c r="S239" s="3"/>
    </row>
    <row r="240" spans="1:19" ht="18" customHeight="1" x14ac:dyDescent="0.15">
      <c r="A240" s="36">
        <v>236</v>
      </c>
      <c r="B240" s="1"/>
      <c r="C240" s="1"/>
      <c r="D240" s="37" t="s">
        <v>10</v>
      </c>
      <c r="E240" s="2"/>
      <c r="F240" s="1"/>
      <c r="G240" s="3"/>
      <c r="H240" s="4"/>
      <c r="I240" s="1"/>
      <c r="J240" s="1"/>
      <c r="K240" s="37" t="s">
        <v>10</v>
      </c>
      <c r="L240" s="2"/>
      <c r="M240" s="1"/>
      <c r="N240" s="3"/>
      <c r="O240" s="4"/>
      <c r="P240" s="3"/>
      <c r="Q240" s="3"/>
      <c r="R240" s="3"/>
      <c r="S240" s="3"/>
    </row>
    <row r="241" spans="1:19" ht="18" customHeight="1" x14ac:dyDescent="0.15">
      <c r="A241" s="36">
        <v>237</v>
      </c>
      <c r="B241" s="1"/>
      <c r="C241" s="1"/>
      <c r="D241" s="37" t="s">
        <v>10</v>
      </c>
      <c r="E241" s="2"/>
      <c r="F241" s="1"/>
      <c r="G241" s="3"/>
      <c r="H241" s="4"/>
      <c r="I241" s="1"/>
      <c r="J241" s="1"/>
      <c r="K241" s="37" t="s">
        <v>10</v>
      </c>
      <c r="L241" s="2"/>
      <c r="M241" s="1"/>
      <c r="N241" s="3"/>
      <c r="O241" s="4"/>
      <c r="P241" s="3"/>
      <c r="Q241" s="3"/>
      <c r="R241" s="3"/>
      <c r="S241" s="3"/>
    </row>
    <row r="242" spans="1:19" ht="18" customHeight="1" x14ac:dyDescent="0.15">
      <c r="A242" s="36">
        <v>238</v>
      </c>
      <c r="B242" s="1"/>
      <c r="C242" s="1"/>
      <c r="D242" s="37" t="s">
        <v>10</v>
      </c>
      <c r="E242" s="2"/>
      <c r="F242" s="1"/>
      <c r="G242" s="3"/>
      <c r="H242" s="4"/>
      <c r="I242" s="1"/>
      <c r="J242" s="1"/>
      <c r="K242" s="37" t="s">
        <v>10</v>
      </c>
      <c r="L242" s="2"/>
      <c r="M242" s="1"/>
      <c r="N242" s="3"/>
      <c r="O242" s="4"/>
      <c r="P242" s="3"/>
      <c r="Q242" s="3"/>
      <c r="R242" s="3"/>
      <c r="S242" s="3"/>
    </row>
    <row r="243" spans="1:19" ht="18" customHeight="1" x14ac:dyDescent="0.15">
      <c r="A243" s="36">
        <v>239</v>
      </c>
      <c r="B243" s="1"/>
      <c r="C243" s="1"/>
      <c r="D243" s="37" t="s">
        <v>10</v>
      </c>
      <c r="E243" s="2"/>
      <c r="F243" s="1"/>
      <c r="G243" s="3"/>
      <c r="H243" s="4"/>
      <c r="I243" s="1"/>
      <c r="J243" s="1"/>
      <c r="K243" s="37" t="s">
        <v>10</v>
      </c>
      <c r="L243" s="2"/>
      <c r="M243" s="1"/>
      <c r="N243" s="3"/>
      <c r="O243" s="4"/>
      <c r="P243" s="3"/>
      <c r="Q243" s="3"/>
      <c r="R243" s="3"/>
      <c r="S243" s="3"/>
    </row>
    <row r="244" spans="1:19" ht="18" customHeight="1" x14ac:dyDescent="0.15">
      <c r="A244" s="36">
        <v>240</v>
      </c>
      <c r="B244" s="1"/>
      <c r="C244" s="1"/>
      <c r="D244" s="37" t="s">
        <v>10</v>
      </c>
      <c r="E244" s="2"/>
      <c r="F244" s="1"/>
      <c r="G244" s="3"/>
      <c r="H244" s="4"/>
      <c r="I244" s="1"/>
      <c r="J244" s="1"/>
      <c r="K244" s="37" t="s">
        <v>10</v>
      </c>
      <c r="L244" s="2"/>
      <c r="M244" s="1"/>
      <c r="N244" s="3"/>
      <c r="O244" s="4"/>
      <c r="P244" s="3"/>
      <c r="Q244" s="3"/>
      <c r="R244" s="3"/>
      <c r="S244" s="3"/>
    </row>
    <row r="245" spans="1:19" ht="18" customHeight="1" x14ac:dyDescent="0.15">
      <c r="A245" s="36">
        <v>241</v>
      </c>
      <c r="B245" s="1"/>
      <c r="C245" s="1"/>
      <c r="D245" s="37" t="s">
        <v>10</v>
      </c>
      <c r="E245" s="2"/>
      <c r="F245" s="1"/>
      <c r="G245" s="3"/>
      <c r="H245" s="4"/>
      <c r="I245" s="1"/>
      <c r="J245" s="1"/>
      <c r="K245" s="37" t="s">
        <v>10</v>
      </c>
      <c r="L245" s="2"/>
      <c r="M245" s="1"/>
      <c r="N245" s="3"/>
      <c r="O245" s="4"/>
      <c r="P245" s="3"/>
      <c r="Q245" s="3"/>
      <c r="R245" s="3"/>
      <c r="S245" s="3"/>
    </row>
    <row r="246" spans="1:19" ht="18" customHeight="1" x14ac:dyDescent="0.15">
      <c r="A246" s="36">
        <v>242</v>
      </c>
      <c r="B246" s="1"/>
      <c r="C246" s="1"/>
      <c r="D246" s="37" t="s">
        <v>10</v>
      </c>
      <c r="E246" s="2"/>
      <c r="F246" s="1"/>
      <c r="G246" s="3"/>
      <c r="H246" s="4"/>
      <c r="I246" s="1"/>
      <c r="J246" s="1"/>
      <c r="K246" s="37" t="s">
        <v>10</v>
      </c>
      <c r="L246" s="2"/>
      <c r="M246" s="1"/>
      <c r="N246" s="3"/>
      <c r="O246" s="4"/>
      <c r="P246" s="3"/>
      <c r="Q246" s="3"/>
      <c r="R246" s="3"/>
      <c r="S246" s="3"/>
    </row>
    <row r="247" spans="1:19" ht="18" customHeight="1" x14ac:dyDescent="0.15">
      <c r="A247" s="36">
        <v>243</v>
      </c>
      <c r="B247" s="1"/>
      <c r="C247" s="1"/>
      <c r="D247" s="37" t="s">
        <v>10</v>
      </c>
      <c r="E247" s="2"/>
      <c r="F247" s="1"/>
      <c r="G247" s="3"/>
      <c r="H247" s="4"/>
      <c r="I247" s="1"/>
      <c r="J247" s="1"/>
      <c r="K247" s="37" t="s">
        <v>10</v>
      </c>
      <c r="L247" s="2"/>
      <c r="M247" s="1"/>
      <c r="N247" s="3"/>
      <c r="O247" s="4"/>
      <c r="P247" s="3"/>
      <c r="Q247" s="3"/>
      <c r="R247" s="3"/>
      <c r="S247" s="3"/>
    </row>
    <row r="248" spans="1:19" ht="18" customHeight="1" x14ac:dyDescent="0.15">
      <c r="A248" s="36">
        <v>244</v>
      </c>
      <c r="B248" s="1"/>
      <c r="C248" s="1"/>
      <c r="D248" s="37" t="s">
        <v>10</v>
      </c>
      <c r="E248" s="2"/>
      <c r="F248" s="1"/>
      <c r="G248" s="3"/>
      <c r="H248" s="4"/>
      <c r="I248" s="1"/>
      <c r="J248" s="1"/>
      <c r="K248" s="37" t="s">
        <v>10</v>
      </c>
      <c r="L248" s="2"/>
      <c r="M248" s="1"/>
      <c r="N248" s="3"/>
      <c r="O248" s="4"/>
      <c r="P248" s="3"/>
      <c r="Q248" s="3"/>
      <c r="R248" s="3"/>
      <c r="S248" s="3"/>
    </row>
    <row r="249" spans="1:19" ht="18" customHeight="1" x14ac:dyDescent="0.15">
      <c r="A249" s="36">
        <v>245</v>
      </c>
      <c r="B249" s="1"/>
      <c r="C249" s="1"/>
      <c r="D249" s="37" t="s">
        <v>10</v>
      </c>
      <c r="E249" s="2"/>
      <c r="F249" s="1"/>
      <c r="G249" s="3"/>
      <c r="H249" s="4"/>
      <c r="I249" s="1"/>
      <c r="J249" s="1"/>
      <c r="K249" s="37" t="s">
        <v>10</v>
      </c>
      <c r="L249" s="2"/>
      <c r="M249" s="1"/>
      <c r="N249" s="3"/>
      <c r="O249" s="4"/>
      <c r="P249" s="3"/>
      <c r="Q249" s="3"/>
      <c r="R249" s="3"/>
      <c r="S249" s="3"/>
    </row>
    <row r="250" spans="1:19" ht="18" customHeight="1" x14ac:dyDescent="0.15">
      <c r="A250" s="36">
        <v>246</v>
      </c>
      <c r="B250" s="1"/>
      <c r="C250" s="1"/>
      <c r="D250" s="37" t="s">
        <v>10</v>
      </c>
      <c r="E250" s="2"/>
      <c r="F250" s="1"/>
      <c r="G250" s="3"/>
      <c r="H250" s="4"/>
      <c r="I250" s="1"/>
      <c r="J250" s="1"/>
      <c r="K250" s="37" t="s">
        <v>10</v>
      </c>
      <c r="L250" s="2"/>
      <c r="M250" s="1"/>
      <c r="N250" s="3"/>
      <c r="O250" s="4"/>
      <c r="P250" s="3"/>
      <c r="Q250" s="3"/>
      <c r="R250" s="3"/>
      <c r="S250" s="3"/>
    </row>
    <row r="251" spans="1:19" ht="18" customHeight="1" x14ac:dyDescent="0.15">
      <c r="A251" s="36">
        <v>247</v>
      </c>
      <c r="B251" s="1"/>
      <c r="C251" s="1"/>
      <c r="D251" s="37" t="s">
        <v>10</v>
      </c>
      <c r="E251" s="2"/>
      <c r="F251" s="1"/>
      <c r="G251" s="3"/>
      <c r="H251" s="4"/>
      <c r="I251" s="1"/>
      <c r="J251" s="1"/>
      <c r="K251" s="37" t="s">
        <v>10</v>
      </c>
      <c r="L251" s="2"/>
      <c r="M251" s="1"/>
      <c r="N251" s="3"/>
      <c r="O251" s="4"/>
      <c r="P251" s="3"/>
      <c r="Q251" s="3"/>
      <c r="R251" s="3"/>
      <c r="S251" s="3"/>
    </row>
    <row r="252" spans="1:19" ht="18" customHeight="1" x14ac:dyDescent="0.15">
      <c r="A252" s="36">
        <v>248</v>
      </c>
      <c r="B252" s="1"/>
      <c r="C252" s="1"/>
      <c r="D252" s="37" t="s">
        <v>10</v>
      </c>
      <c r="E252" s="2"/>
      <c r="F252" s="1"/>
      <c r="G252" s="3"/>
      <c r="H252" s="4"/>
      <c r="I252" s="1"/>
      <c r="J252" s="1"/>
      <c r="K252" s="37" t="s">
        <v>10</v>
      </c>
      <c r="L252" s="2"/>
      <c r="M252" s="1"/>
      <c r="N252" s="3"/>
      <c r="O252" s="4"/>
      <c r="P252" s="3"/>
      <c r="Q252" s="3"/>
      <c r="R252" s="3"/>
      <c r="S252" s="3"/>
    </row>
    <row r="253" spans="1:19" ht="18" customHeight="1" x14ac:dyDescent="0.15">
      <c r="A253" s="36">
        <v>249</v>
      </c>
      <c r="B253" s="1"/>
      <c r="C253" s="1"/>
      <c r="D253" s="37" t="s">
        <v>10</v>
      </c>
      <c r="E253" s="2"/>
      <c r="F253" s="1"/>
      <c r="G253" s="3"/>
      <c r="H253" s="4"/>
      <c r="I253" s="1"/>
      <c r="J253" s="1"/>
      <c r="K253" s="37" t="s">
        <v>10</v>
      </c>
      <c r="L253" s="2"/>
      <c r="M253" s="1"/>
      <c r="N253" s="3"/>
      <c r="O253" s="4"/>
      <c r="P253" s="3"/>
      <c r="Q253" s="3"/>
      <c r="R253" s="3"/>
      <c r="S253" s="3"/>
    </row>
    <row r="254" spans="1:19" ht="18" customHeight="1" x14ac:dyDescent="0.15">
      <c r="A254" s="36">
        <v>250</v>
      </c>
      <c r="B254" s="1"/>
      <c r="C254" s="1"/>
      <c r="D254" s="37" t="s">
        <v>10</v>
      </c>
      <c r="E254" s="2"/>
      <c r="F254" s="1"/>
      <c r="G254" s="3"/>
      <c r="H254" s="4"/>
      <c r="I254" s="1"/>
      <c r="J254" s="1"/>
      <c r="K254" s="37" t="s">
        <v>10</v>
      </c>
      <c r="L254" s="2"/>
      <c r="M254" s="1"/>
      <c r="N254" s="3"/>
      <c r="O254" s="4"/>
      <c r="P254" s="3"/>
      <c r="Q254" s="3"/>
      <c r="R254" s="3"/>
      <c r="S254" s="3"/>
    </row>
    <row r="255" spans="1:19" ht="18" customHeight="1" x14ac:dyDescent="0.15">
      <c r="A255" s="36">
        <v>251</v>
      </c>
      <c r="B255" s="1"/>
      <c r="C255" s="1"/>
      <c r="D255" s="37" t="s">
        <v>10</v>
      </c>
      <c r="E255" s="2"/>
      <c r="F255" s="1"/>
      <c r="G255" s="3"/>
      <c r="H255" s="4"/>
      <c r="I255" s="1"/>
      <c r="J255" s="1"/>
      <c r="K255" s="37" t="s">
        <v>10</v>
      </c>
      <c r="L255" s="2"/>
      <c r="M255" s="1"/>
      <c r="N255" s="3"/>
      <c r="O255" s="4"/>
      <c r="P255" s="3"/>
      <c r="Q255" s="3"/>
      <c r="R255" s="3"/>
      <c r="S255" s="3"/>
    </row>
    <row r="256" spans="1:19" ht="18" customHeight="1" x14ac:dyDescent="0.15">
      <c r="A256" s="36">
        <v>252</v>
      </c>
      <c r="B256" s="1"/>
      <c r="C256" s="1"/>
      <c r="D256" s="37" t="s">
        <v>10</v>
      </c>
      <c r="E256" s="2"/>
      <c r="F256" s="1"/>
      <c r="G256" s="3"/>
      <c r="H256" s="4"/>
      <c r="I256" s="1"/>
      <c r="J256" s="1"/>
      <c r="K256" s="37" t="s">
        <v>10</v>
      </c>
      <c r="L256" s="2"/>
      <c r="M256" s="1"/>
      <c r="N256" s="3"/>
      <c r="O256" s="4"/>
      <c r="P256" s="3"/>
      <c r="Q256" s="3"/>
      <c r="R256" s="3"/>
      <c r="S256" s="3"/>
    </row>
    <row r="257" spans="1:19" ht="18" customHeight="1" x14ac:dyDescent="0.15">
      <c r="A257" s="36">
        <v>253</v>
      </c>
      <c r="B257" s="1"/>
      <c r="C257" s="1"/>
      <c r="D257" s="37" t="s">
        <v>10</v>
      </c>
      <c r="E257" s="2"/>
      <c r="F257" s="1"/>
      <c r="G257" s="3"/>
      <c r="H257" s="4"/>
      <c r="I257" s="1"/>
      <c r="J257" s="1"/>
      <c r="K257" s="37" t="s">
        <v>10</v>
      </c>
      <c r="L257" s="2"/>
      <c r="M257" s="1"/>
      <c r="N257" s="3"/>
      <c r="O257" s="4"/>
      <c r="P257" s="3"/>
      <c r="Q257" s="3"/>
      <c r="R257" s="3"/>
      <c r="S257" s="3"/>
    </row>
    <row r="258" spans="1:19" ht="18" customHeight="1" x14ac:dyDescent="0.15">
      <c r="A258" s="36">
        <v>254</v>
      </c>
      <c r="B258" s="1"/>
      <c r="C258" s="1"/>
      <c r="D258" s="37" t="s">
        <v>10</v>
      </c>
      <c r="E258" s="2"/>
      <c r="F258" s="1"/>
      <c r="G258" s="3"/>
      <c r="H258" s="4"/>
      <c r="I258" s="1"/>
      <c r="J258" s="1"/>
      <c r="K258" s="37" t="s">
        <v>10</v>
      </c>
      <c r="L258" s="2"/>
      <c r="M258" s="1"/>
      <c r="N258" s="3"/>
      <c r="O258" s="4"/>
      <c r="P258" s="3"/>
      <c r="Q258" s="3"/>
      <c r="R258" s="3"/>
      <c r="S258" s="3"/>
    </row>
    <row r="259" spans="1:19" ht="18" customHeight="1" x14ac:dyDescent="0.15">
      <c r="A259" s="36">
        <v>255</v>
      </c>
      <c r="B259" s="1"/>
      <c r="C259" s="1"/>
      <c r="D259" s="37" t="s">
        <v>10</v>
      </c>
      <c r="E259" s="2"/>
      <c r="F259" s="1"/>
      <c r="G259" s="3"/>
      <c r="H259" s="4"/>
      <c r="I259" s="1"/>
      <c r="J259" s="1"/>
      <c r="K259" s="37" t="s">
        <v>10</v>
      </c>
      <c r="L259" s="2"/>
      <c r="M259" s="1"/>
      <c r="N259" s="3"/>
      <c r="O259" s="4"/>
      <c r="P259" s="3"/>
      <c r="Q259" s="3"/>
      <c r="R259" s="3"/>
      <c r="S259" s="3"/>
    </row>
    <row r="260" spans="1:19" ht="18" customHeight="1" x14ac:dyDescent="0.15">
      <c r="A260" s="36">
        <v>256</v>
      </c>
      <c r="B260" s="1"/>
      <c r="C260" s="1"/>
      <c r="D260" s="37" t="s">
        <v>10</v>
      </c>
      <c r="E260" s="2"/>
      <c r="F260" s="1"/>
      <c r="G260" s="3"/>
      <c r="H260" s="4"/>
      <c r="I260" s="1"/>
      <c r="J260" s="1"/>
      <c r="K260" s="37" t="s">
        <v>10</v>
      </c>
      <c r="L260" s="2"/>
      <c r="M260" s="1"/>
      <c r="N260" s="3"/>
      <c r="O260" s="4"/>
      <c r="P260" s="3"/>
      <c r="Q260" s="3"/>
      <c r="R260" s="3"/>
      <c r="S260" s="3"/>
    </row>
    <row r="261" spans="1:19" ht="18" customHeight="1" x14ac:dyDescent="0.15">
      <c r="A261" s="36">
        <v>257</v>
      </c>
      <c r="B261" s="1"/>
      <c r="C261" s="1"/>
      <c r="D261" s="37" t="s">
        <v>10</v>
      </c>
      <c r="E261" s="2"/>
      <c r="F261" s="1"/>
      <c r="G261" s="3"/>
      <c r="H261" s="4"/>
      <c r="I261" s="1"/>
      <c r="J261" s="1"/>
      <c r="K261" s="37" t="s">
        <v>10</v>
      </c>
      <c r="L261" s="2"/>
      <c r="M261" s="1"/>
      <c r="N261" s="3"/>
      <c r="O261" s="4"/>
      <c r="P261" s="3"/>
      <c r="Q261" s="3"/>
      <c r="R261" s="3"/>
      <c r="S261" s="3"/>
    </row>
    <row r="262" spans="1:19" ht="18" customHeight="1" x14ac:dyDescent="0.15">
      <c r="A262" s="36">
        <v>258</v>
      </c>
      <c r="B262" s="1"/>
      <c r="C262" s="1"/>
      <c r="D262" s="37" t="s">
        <v>10</v>
      </c>
      <c r="E262" s="2"/>
      <c r="F262" s="1"/>
      <c r="G262" s="3"/>
      <c r="H262" s="4"/>
      <c r="I262" s="1"/>
      <c r="J262" s="1"/>
      <c r="K262" s="37" t="s">
        <v>10</v>
      </c>
      <c r="L262" s="2"/>
      <c r="M262" s="1"/>
      <c r="N262" s="3"/>
      <c r="O262" s="4"/>
      <c r="P262" s="3"/>
      <c r="Q262" s="3"/>
      <c r="R262" s="3"/>
      <c r="S262" s="3"/>
    </row>
    <row r="263" spans="1:19" ht="18" customHeight="1" x14ac:dyDescent="0.15">
      <c r="A263" s="36">
        <v>259</v>
      </c>
      <c r="B263" s="1"/>
      <c r="C263" s="1"/>
      <c r="D263" s="37" t="s">
        <v>10</v>
      </c>
      <c r="E263" s="2"/>
      <c r="F263" s="1"/>
      <c r="G263" s="3"/>
      <c r="H263" s="4"/>
      <c r="I263" s="1"/>
      <c r="J263" s="1"/>
      <c r="K263" s="37" t="s">
        <v>10</v>
      </c>
      <c r="L263" s="2"/>
      <c r="M263" s="1"/>
      <c r="N263" s="3"/>
      <c r="O263" s="4"/>
      <c r="P263" s="3"/>
      <c r="Q263" s="3"/>
      <c r="R263" s="3"/>
      <c r="S263" s="3"/>
    </row>
    <row r="264" spans="1:19" ht="18" customHeight="1" x14ac:dyDescent="0.15">
      <c r="A264" s="36">
        <v>260</v>
      </c>
      <c r="B264" s="1"/>
      <c r="C264" s="1"/>
      <c r="D264" s="37" t="s">
        <v>10</v>
      </c>
      <c r="E264" s="2"/>
      <c r="F264" s="1"/>
      <c r="G264" s="3"/>
      <c r="H264" s="4"/>
      <c r="I264" s="1"/>
      <c r="J264" s="1"/>
      <c r="K264" s="37" t="s">
        <v>10</v>
      </c>
      <c r="L264" s="2"/>
      <c r="M264" s="1"/>
      <c r="N264" s="3"/>
      <c r="O264" s="4"/>
      <c r="P264" s="3"/>
      <c r="Q264" s="3"/>
      <c r="R264" s="3"/>
      <c r="S264" s="3"/>
    </row>
    <row r="265" spans="1:19" ht="18" customHeight="1" x14ac:dyDescent="0.15">
      <c r="A265" s="36">
        <v>261</v>
      </c>
      <c r="B265" s="1"/>
      <c r="C265" s="1"/>
      <c r="D265" s="37" t="s">
        <v>10</v>
      </c>
      <c r="E265" s="2"/>
      <c r="F265" s="1"/>
      <c r="G265" s="3"/>
      <c r="H265" s="4"/>
      <c r="I265" s="1"/>
      <c r="J265" s="1"/>
      <c r="K265" s="37" t="s">
        <v>10</v>
      </c>
      <c r="L265" s="2"/>
      <c r="M265" s="1"/>
      <c r="N265" s="3"/>
      <c r="O265" s="4"/>
      <c r="P265" s="3"/>
      <c r="Q265" s="3"/>
      <c r="R265" s="3"/>
      <c r="S265" s="3"/>
    </row>
    <row r="266" spans="1:19" ht="18" customHeight="1" x14ac:dyDescent="0.15">
      <c r="A266" s="36">
        <v>262</v>
      </c>
      <c r="B266" s="1"/>
      <c r="C266" s="1"/>
      <c r="D266" s="37" t="s">
        <v>10</v>
      </c>
      <c r="E266" s="2"/>
      <c r="F266" s="1"/>
      <c r="G266" s="3"/>
      <c r="H266" s="4"/>
      <c r="I266" s="1"/>
      <c r="J266" s="1"/>
      <c r="K266" s="37" t="s">
        <v>10</v>
      </c>
      <c r="L266" s="2"/>
      <c r="M266" s="1"/>
      <c r="N266" s="3"/>
      <c r="O266" s="4"/>
      <c r="P266" s="3"/>
      <c r="Q266" s="3"/>
      <c r="R266" s="3"/>
      <c r="S266" s="3"/>
    </row>
    <row r="267" spans="1:19" ht="18" customHeight="1" x14ac:dyDescent="0.15">
      <c r="A267" s="36">
        <v>263</v>
      </c>
      <c r="B267" s="1"/>
      <c r="C267" s="1"/>
      <c r="D267" s="37" t="s">
        <v>10</v>
      </c>
      <c r="E267" s="2"/>
      <c r="F267" s="1"/>
      <c r="G267" s="3"/>
      <c r="H267" s="4"/>
      <c r="I267" s="1"/>
      <c r="J267" s="1"/>
      <c r="K267" s="37" t="s">
        <v>10</v>
      </c>
      <c r="L267" s="2"/>
      <c r="M267" s="1"/>
      <c r="N267" s="3"/>
      <c r="O267" s="4"/>
      <c r="P267" s="3"/>
      <c r="Q267" s="3"/>
      <c r="R267" s="3"/>
      <c r="S267" s="3"/>
    </row>
    <row r="268" spans="1:19" ht="18" customHeight="1" x14ac:dyDescent="0.15">
      <c r="A268" s="36">
        <v>264</v>
      </c>
      <c r="B268" s="1"/>
      <c r="C268" s="1"/>
      <c r="D268" s="37" t="s">
        <v>10</v>
      </c>
      <c r="E268" s="2"/>
      <c r="F268" s="1"/>
      <c r="G268" s="3"/>
      <c r="H268" s="4"/>
      <c r="I268" s="1"/>
      <c r="J268" s="1"/>
      <c r="K268" s="37" t="s">
        <v>10</v>
      </c>
      <c r="L268" s="2"/>
      <c r="M268" s="1"/>
      <c r="N268" s="3"/>
      <c r="O268" s="4"/>
      <c r="P268" s="3"/>
      <c r="Q268" s="3"/>
      <c r="R268" s="3"/>
      <c r="S268" s="3"/>
    </row>
    <row r="269" spans="1:19" ht="18" customHeight="1" x14ac:dyDescent="0.15">
      <c r="A269" s="36">
        <v>265</v>
      </c>
      <c r="B269" s="1"/>
      <c r="C269" s="1"/>
      <c r="D269" s="37" t="s">
        <v>10</v>
      </c>
      <c r="E269" s="2"/>
      <c r="F269" s="1"/>
      <c r="G269" s="3"/>
      <c r="H269" s="4"/>
      <c r="I269" s="1"/>
      <c r="J269" s="1"/>
      <c r="K269" s="37" t="s">
        <v>10</v>
      </c>
      <c r="L269" s="2"/>
      <c r="M269" s="1"/>
      <c r="N269" s="3"/>
      <c r="O269" s="4"/>
      <c r="P269" s="3"/>
      <c r="Q269" s="3"/>
      <c r="R269" s="3"/>
      <c r="S269" s="3"/>
    </row>
    <row r="270" spans="1:19" ht="18" customHeight="1" x14ac:dyDescent="0.15">
      <c r="A270" s="36">
        <v>266</v>
      </c>
      <c r="B270" s="1"/>
      <c r="C270" s="1"/>
      <c r="D270" s="37" t="s">
        <v>10</v>
      </c>
      <c r="E270" s="2"/>
      <c r="F270" s="1"/>
      <c r="G270" s="3"/>
      <c r="H270" s="4"/>
      <c r="I270" s="1"/>
      <c r="J270" s="1"/>
      <c r="K270" s="37" t="s">
        <v>10</v>
      </c>
      <c r="L270" s="2"/>
      <c r="M270" s="1"/>
      <c r="N270" s="3"/>
      <c r="O270" s="4"/>
      <c r="P270" s="3"/>
      <c r="Q270" s="3"/>
      <c r="R270" s="3"/>
      <c r="S270" s="3"/>
    </row>
    <row r="271" spans="1:19" ht="18" customHeight="1" x14ac:dyDescent="0.15">
      <c r="A271" s="36">
        <v>267</v>
      </c>
      <c r="B271" s="1"/>
      <c r="C271" s="1"/>
      <c r="D271" s="37" t="s">
        <v>10</v>
      </c>
      <c r="E271" s="2"/>
      <c r="F271" s="1"/>
      <c r="G271" s="3"/>
      <c r="H271" s="4"/>
      <c r="I271" s="1"/>
      <c r="J271" s="1"/>
      <c r="K271" s="37" t="s">
        <v>10</v>
      </c>
      <c r="L271" s="2"/>
      <c r="M271" s="1"/>
      <c r="N271" s="3"/>
      <c r="O271" s="4"/>
      <c r="P271" s="3"/>
      <c r="Q271" s="3"/>
      <c r="R271" s="3"/>
      <c r="S271" s="3"/>
    </row>
    <row r="272" spans="1:19" ht="18" customHeight="1" x14ac:dyDescent="0.15">
      <c r="A272" s="36">
        <v>268</v>
      </c>
      <c r="B272" s="1"/>
      <c r="C272" s="1"/>
      <c r="D272" s="37" t="s">
        <v>10</v>
      </c>
      <c r="E272" s="2"/>
      <c r="F272" s="1"/>
      <c r="G272" s="3"/>
      <c r="H272" s="4"/>
      <c r="I272" s="1"/>
      <c r="J272" s="1"/>
      <c r="K272" s="37" t="s">
        <v>10</v>
      </c>
      <c r="L272" s="2"/>
      <c r="M272" s="1"/>
      <c r="N272" s="3"/>
      <c r="O272" s="4"/>
      <c r="P272" s="3"/>
      <c r="Q272" s="3"/>
      <c r="R272" s="3"/>
      <c r="S272" s="3"/>
    </row>
    <row r="273" spans="1:19" ht="18" customHeight="1" x14ac:dyDescent="0.15">
      <c r="A273" s="36">
        <v>269</v>
      </c>
      <c r="B273" s="1"/>
      <c r="C273" s="1"/>
      <c r="D273" s="37" t="s">
        <v>10</v>
      </c>
      <c r="E273" s="2"/>
      <c r="F273" s="1"/>
      <c r="G273" s="3"/>
      <c r="H273" s="4"/>
      <c r="I273" s="1"/>
      <c r="J273" s="1"/>
      <c r="K273" s="37" t="s">
        <v>10</v>
      </c>
      <c r="L273" s="2"/>
      <c r="M273" s="1"/>
      <c r="N273" s="3"/>
      <c r="O273" s="4"/>
      <c r="P273" s="3"/>
      <c r="Q273" s="3"/>
      <c r="R273" s="3"/>
      <c r="S273" s="3"/>
    </row>
    <row r="274" spans="1:19" ht="18" customHeight="1" x14ac:dyDescent="0.15">
      <c r="A274" s="36">
        <v>270</v>
      </c>
      <c r="B274" s="1"/>
      <c r="C274" s="1"/>
      <c r="D274" s="37" t="s">
        <v>10</v>
      </c>
      <c r="E274" s="2"/>
      <c r="F274" s="1"/>
      <c r="G274" s="3"/>
      <c r="H274" s="4"/>
      <c r="I274" s="1"/>
      <c r="J274" s="1"/>
      <c r="K274" s="37" t="s">
        <v>10</v>
      </c>
      <c r="L274" s="2"/>
      <c r="M274" s="1"/>
      <c r="N274" s="3"/>
      <c r="O274" s="4"/>
      <c r="P274" s="3"/>
      <c r="Q274" s="3"/>
      <c r="R274" s="3"/>
      <c r="S274" s="3"/>
    </row>
    <row r="275" spans="1:19" ht="18" customHeight="1" x14ac:dyDescent="0.15">
      <c r="A275" s="36">
        <v>271</v>
      </c>
      <c r="B275" s="1"/>
      <c r="C275" s="1"/>
      <c r="D275" s="37" t="s">
        <v>10</v>
      </c>
      <c r="E275" s="2"/>
      <c r="F275" s="1"/>
      <c r="G275" s="3"/>
      <c r="H275" s="4"/>
      <c r="I275" s="1"/>
      <c r="J275" s="1"/>
      <c r="K275" s="37" t="s">
        <v>10</v>
      </c>
      <c r="L275" s="2"/>
      <c r="M275" s="1"/>
      <c r="N275" s="3"/>
      <c r="O275" s="4"/>
      <c r="P275" s="3"/>
      <c r="Q275" s="3"/>
      <c r="R275" s="3"/>
      <c r="S275" s="3"/>
    </row>
    <row r="276" spans="1:19" ht="18" customHeight="1" x14ac:dyDescent="0.15">
      <c r="A276" s="36">
        <v>272</v>
      </c>
      <c r="B276" s="1"/>
      <c r="C276" s="1"/>
      <c r="D276" s="37" t="s">
        <v>10</v>
      </c>
      <c r="E276" s="2"/>
      <c r="F276" s="1"/>
      <c r="G276" s="3"/>
      <c r="H276" s="4"/>
      <c r="I276" s="1"/>
      <c r="J276" s="1"/>
      <c r="K276" s="37" t="s">
        <v>10</v>
      </c>
      <c r="L276" s="2"/>
      <c r="M276" s="1"/>
      <c r="N276" s="3"/>
      <c r="O276" s="4"/>
      <c r="P276" s="3"/>
      <c r="Q276" s="3"/>
      <c r="R276" s="3"/>
      <c r="S276" s="3"/>
    </row>
    <row r="277" spans="1:19" ht="18" customHeight="1" x14ac:dyDescent="0.15">
      <c r="A277" s="36">
        <v>273</v>
      </c>
      <c r="B277" s="1"/>
      <c r="C277" s="1"/>
      <c r="D277" s="37" t="s">
        <v>10</v>
      </c>
      <c r="E277" s="2"/>
      <c r="F277" s="1"/>
      <c r="G277" s="3"/>
      <c r="H277" s="4"/>
      <c r="I277" s="1"/>
      <c r="J277" s="1"/>
      <c r="K277" s="37" t="s">
        <v>10</v>
      </c>
      <c r="L277" s="2"/>
      <c r="M277" s="1"/>
      <c r="N277" s="3"/>
      <c r="O277" s="4"/>
      <c r="P277" s="3"/>
      <c r="Q277" s="3"/>
      <c r="R277" s="3"/>
      <c r="S277" s="3"/>
    </row>
    <row r="278" spans="1:19" ht="18" customHeight="1" x14ac:dyDescent="0.15">
      <c r="A278" s="36">
        <v>274</v>
      </c>
      <c r="B278" s="1"/>
      <c r="C278" s="1"/>
      <c r="D278" s="37" t="s">
        <v>10</v>
      </c>
      <c r="E278" s="2"/>
      <c r="F278" s="1"/>
      <c r="G278" s="3"/>
      <c r="H278" s="4"/>
      <c r="I278" s="1"/>
      <c r="J278" s="1"/>
      <c r="K278" s="37" t="s">
        <v>10</v>
      </c>
      <c r="L278" s="2"/>
      <c r="M278" s="1"/>
      <c r="N278" s="3"/>
      <c r="O278" s="4"/>
      <c r="P278" s="3"/>
      <c r="Q278" s="3"/>
      <c r="R278" s="3"/>
      <c r="S278" s="3"/>
    </row>
    <row r="279" spans="1:19" ht="18" customHeight="1" x14ac:dyDescent="0.15">
      <c r="A279" s="36">
        <v>275</v>
      </c>
      <c r="B279" s="1"/>
      <c r="C279" s="1"/>
      <c r="D279" s="37" t="s">
        <v>10</v>
      </c>
      <c r="E279" s="2"/>
      <c r="F279" s="1"/>
      <c r="G279" s="3"/>
      <c r="H279" s="4"/>
      <c r="I279" s="1"/>
      <c r="J279" s="1"/>
      <c r="K279" s="37" t="s">
        <v>10</v>
      </c>
      <c r="L279" s="2"/>
      <c r="M279" s="1"/>
      <c r="N279" s="3"/>
      <c r="O279" s="4"/>
      <c r="P279" s="3"/>
      <c r="Q279" s="3"/>
      <c r="R279" s="3"/>
      <c r="S279" s="3"/>
    </row>
    <row r="280" spans="1:19" ht="18" customHeight="1" x14ac:dyDescent="0.15">
      <c r="A280" s="36">
        <v>276</v>
      </c>
      <c r="B280" s="1"/>
      <c r="C280" s="1"/>
      <c r="D280" s="37" t="s">
        <v>10</v>
      </c>
      <c r="E280" s="2"/>
      <c r="F280" s="1"/>
      <c r="G280" s="3"/>
      <c r="H280" s="4"/>
      <c r="I280" s="1"/>
      <c r="J280" s="1"/>
      <c r="K280" s="37" t="s">
        <v>10</v>
      </c>
      <c r="L280" s="2"/>
      <c r="M280" s="1"/>
      <c r="N280" s="3"/>
      <c r="O280" s="4"/>
      <c r="P280" s="3"/>
      <c r="Q280" s="3"/>
      <c r="R280" s="3"/>
      <c r="S280" s="3"/>
    </row>
    <row r="281" spans="1:19" ht="18" customHeight="1" x14ac:dyDescent="0.15">
      <c r="A281" s="36">
        <v>277</v>
      </c>
      <c r="B281" s="1"/>
      <c r="C281" s="1"/>
      <c r="D281" s="37" t="s">
        <v>10</v>
      </c>
      <c r="E281" s="2"/>
      <c r="F281" s="1"/>
      <c r="G281" s="3"/>
      <c r="H281" s="4"/>
      <c r="I281" s="1"/>
      <c r="J281" s="1"/>
      <c r="K281" s="37" t="s">
        <v>10</v>
      </c>
      <c r="L281" s="2"/>
      <c r="M281" s="1"/>
      <c r="N281" s="3"/>
      <c r="O281" s="4"/>
      <c r="P281" s="3"/>
      <c r="Q281" s="3"/>
      <c r="R281" s="3"/>
      <c r="S281" s="3"/>
    </row>
    <row r="282" spans="1:19" ht="18" customHeight="1" x14ac:dyDescent="0.15">
      <c r="A282" s="36">
        <v>278</v>
      </c>
      <c r="B282" s="1"/>
      <c r="C282" s="1"/>
      <c r="D282" s="37" t="s">
        <v>10</v>
      </c>
      <c r="E282" s="2"/>
      <c r="F282" s="1"/>
      <c r="G282" s="3"/>
      <c r="H282" s="4"/>
      <c r="I282" s="1"/>
      <c r="J282" s="1"/>
      <c r="K282" s="37" t="s">
        <v>10</v>
      </c>
      <c r="L282" s="2"/>
      <c r="M282" s="1"/>
      <c r="N282" s="3"/>
      <c r="O282" s="4"/>
      <c r="P282" s="3"/>
      <c r="Q282" s="3"/>
      <c r="R282" s="3"/>
      <c r="S282" s="3"/>
    </row>
    <row r="283" spans="1:19" ht="18" customHeight="1" x14ac:dyDescent="0.15">
      <c r="A283" s="36">
        <v>279</v>
      </c>
      <c r="B283" s="1"/>
      <c r="C283" s="1"/>
      <c r="D283" s="37" t="s">
        <v>10</v>
      </c>
      <c r="E283" s="2"/>
      <c r="F283" s="1"/>
      <c r="G283" s="3"/>
      <c r="H283" s="4"/>
      <c r="I283" s="1"/>
      <c r="J283" s="1"/>
      <c r="K283" s="37" t="s">
        <v>10</v>
      </c>
      <c r="L283" s="2"/>
      <c r="M283" s="1"/>
      <c r="N283" s="3"/>
      <c r="O283" s="4"/>
      <c r="P283" s="3"/>
      <c r="Q283" s="3"/>
      <c r="R283" s="3"/>
      <c r="S283" s="3"/>
    </row>
    <row r="284" spans="1:19" ht="18" customHeight="1" x14ac:dyDescent="0.15">
      <c r="A284" s="36">
        <v>280</v>
      </c>
      <c r="B284" s="1"/>
      <c r="C284" s="1"/>
      <c r="D284" s="37" t="s">
        <v>10</v>
      </c>
      <c r="E284" s="2"/>
      <c r="F284" s="1"/>
      <c r="G284" s="3"/>
      <c r="H284" s="4"/>
      <c r="I284" s="1"/>
      <c r="J284" s="1"/>
      <c r="K284" s="37" t="s">
        <v>10</v>
      </c>
      <c r="L284" s="2"/>
      <c r="M284" s="1"/>
      <c r="N284" s="3"/>
      <c r="O284" s="4"/>
      <c r="P284" s="3"/>
      <c r="Q284" s="3"/>
      <c r="R284" s="3"/>
      <c r="S284" s="3"/>
    </row>
    <row r="285" spans="1:19" ht="18" customHeight="1" x14ac:dyDescent="0.15">
      <c r="A285" s="36">
        <v>281</v>
      </c>
      <c r="B285" s="1"/>
      <c r="C285" s="1"/>
      <c r="D285" s="37" t="s">
        <v>10</v>
      </c>
      <c r="E285" s="2"/>
      <c r="F285" s="1"/>
      <c r="G285" s="3"/>
      <c r="H285" s="4"/>
      <c r="I285" s="1"/>
      <c r="J285" s="1"/>
      <c r="K285" s="37" t="s">
        <v>10</v>
      </c>
      <c r="L285" s="2"/>
      <c r="M285" s="1"/>
      <c r="N285" s="3"/>
      <c r="O285" s="4"/>
      <c r="P285" s="3"/>
      <c r="Q285" s="3"/>
      <c r="R285" s="3"/>
      <c r="S285" s="3"/>
    </row>
    <row r="286" spans="1:19" ht="18" customHeight="1" x14ac:dyDescent="0.15">
      <c r="A286" s="36">
        <v>282</v>
      </c>
      <c r="B286" s="1"/>
      <c r="C286" s="1"/>
      <c r="D286" s="37" t="s">
        <v>10</v>
      </c>
      <c r="E286" s="2"/>
      <c r="F286" s="1"/>
      <c r="G286" s="3"/>
      <c r="H286" s="4"/>
      <c r="I286" s="1"/>
      <c r="J286" s="1"/>
      <c r="K286" s="37" t="s">
        <v>10</v>
      </c>
      <c r="L286" s="2"/>
      <c r="M286" s="1"/>
      <c r="N286" s="3"/>
      <c r="O286" s="4"/>
      <c r="P286" s="3"/>
      <c r="Q286" s="3"/>
      <c r="R286" s="3"/>
      <c r="S286" s="3"/>
    </row>
    <row r="287" spans="1:19" ht="18" customHeight="1" x14ac:dyDescent="0.15">
      <c r="A287" s="36">
        <v>283</v>
      </c>
      <c r="B287" s="1"/>
      <c r="C287" s="1"/>
      <c r="D287" s="37" t="s">
        <v>10</v>
      </c>
      <c r="E287" s="2"/>
      <c r="F287" s="1"/>
      <c r="G287" s="3"/>
      <c r="H287" s="4"/>
      <c r="I287" s="1"/>
      <c r="J287" s="1"/>
      <c r="K287" s="37" t="s">
        <v>10</v>
      </c>
      <c r="L287" s="2"/>
      <c r="M287" s="1"/>
      <c r="N287" s="3"/>
      <c r="O287" s="4"/>
      <c r="P287" s="3"/>
      <c r="Q287" s="3"/>
      <c r="R287" s="3"/>
      <c r="S287" s="3"/>
    </row>
    <row r="288" spans="1:19" ht="18" customHeight="1" x14ac:dyDescent="0.15">
      <c r="A288" s="36">
        <v>284</v>
      </c>
      <c r="B288" s="1"/>
      <c r="C288" s="1"/>
      <c r="D288" s="37" t="s">
        <v>10</v>
      </c>
      <c r="E288" s="2"/>
      <c r="F288" s="1"/>
      <c r="G288" s="3"/>
      <c r="H288" s="4"/>
      <c r="I288" s="1"/>
      <c r="J288" s="1"/>
      <c r="K288" s="37" t="s">
        <v>10</v>
      </c>
      <c r="L288" s="2"/>
      <c r="M288" s="1"/>
      <c r="N288" s="3"/>
      <c r="O288" s="4"/>
      <c r="P288" s="3"/>
      <c r="Q288" s="3"/>
      <c r="R288" s="3"/>
      <c r="S288" s="3"/>
    </row>
    <row r="289" spans="1:19" ht="18" customHeight="1" x14ac:dyDescent="0.15">
      <c r="A289" s="36">
        <v>285</v>
      </c>
      <c r="B289" s="1"/>
      <c r="C289" s="1"/>
      <c r="D289" s="37" t="s">
        <v>10</v>
      </c>
      <c r="E289" s="2"/>
      <c r="F289" s="1"/>
      <c r="G289" s="3"/>
      <c r="H289" s="4"/>
      <c r="I289" s="1"/>
      <c r="J289" s="1"/>
      <c r="K289" s="37" t="s">
        <v>10</v>
      </c>
      <c r="L289" s="2"/>
      <c r="M289" s="1"/>
      <c r="N289" s="3"/>
      <c r="O289" s="4"/>
      <c r="P289" s="3"/>
      <c r="Q289" s="3"/>
      <c r="R289" s="3"/>
      <c r="S289" s="3"/>
    </row>
    <row r="290" spans="1:19" ht="18" customHeight="1" x14ac:dyDescent="0.15">
      <c r="A290" s="36">
        <v>286</v>
      </c>
      <c r="B290" s="1"/>
      <c r="C290" s="1"/>
      <c r="D290" s="37" t="s">
        <v>10</v>
      </c>
      <c r="E290" s="2"/>
      <c r="F290" s="1"/>
      <c r="G290" s="3"/>
      <c r="H290" s="4"/>
      <c r="I290" s="1"/>
      <c r="J290" s="1"/>
      <c r="K290" s="37" t="s">
        <v>10</v>
      </c>
      <c r="L290" s="2"/>
      <c r="M290" s="1"/>
      <c r="N290" s="3"/>
      <c r="O290" s="4"/>
      <c r="P290" s="3"/>
      <c r="Q290" s="3"/>
      <c r="R290" s="3"/>
      <c r="S290" s="3"/>
    </row>
    <row r="291" spans="1:19" ht="18" customHeight="1" x14ac:dyDescent="0.15">
      <c r="A291" s="36">
        <v>287</v>
      </c>
      <c r="B291" s="1"/>
      <c r="C291" s="1"/>
      <c r="D291" s="37" t="s">
        <v>10</v>
      </c>
      <c r="E291" s="2"/>
      <c r="F291" s="1"/>
      <c r="G291" s="3"/>
      <c r="H291" s="4"/>
      <c r="I291" s="1"/>
      <c r="J291" s="1"/>
      <c r="K291" s="37" t="s">
        <v>10</v>
      </c>
      <c r="L291" s="2"/>
      <c r="M291" s="1"/>
      <c r="N291" s="3"/>
      <c r="O291" s="4"/>
      <c r="P291" s="3"/>
      <c r="Q291" s="3"/>
      <c r="R291" s="3"/>
      <c r="S291" s="3"/>
    </row>
    <row r="292" spans="1:19" ht="18" customHeight="1" x14ac:dyDescent="0.15">
      <c r="A292" s="36">
        <v>288</v>
      </c>
      <c r="B292" s="1"/>
      <c r="C292" s="1"/>
      <c r="D292" s="37" t="s">
        <v>10</v>
      </c>
      <c r="E292" s="2"/>
      <c r="F292" s="1"/>
      <c r="G292" s="3"/>
      <c r="H292" s="4"/>
      <c r="I292" s="1"/>
      <c r="J292" s="1"/>
      <c r="K292" s="37" t="s">
        <v>10</v>
      </c>
      <c r="L292" s="2"/>
      <c r="M292" s="1"/>
      <c r="N292" s="3"/>
      <c r="O292" s="4"/>
      <c r="P292" s="3"/>
      <c r="Q292" s="3"/>
      <c r="R292" s="3"/>
      <c r="S292" s="3"/>
    </row>
    <row r="293" spans="1:19" ht="18" customHeight="1" x14ac:dyDescent="0.15">
      <c r="A293" s="36">
        <v>289</v>
      </c>
      <c r="B293" s="1"/>
      <c r="C293" s="1"/>
      <c r="D293" s="37" t="s">
        <v>10</v>
      </c>
      <c r="E293" s="2"/>
      <c r="F293" s="1"/>
      <c r="G293" s="3"/>
      <c r="H293" s="4"/>
      <c r="I293" s="1"/>
      <c r="J293" s="1"/>
      <c r="K293" s="37" t="s">
        <v>10</v>
      </c>
      <c r="L293" s="2"/>
      <c r="M293" s="1"/>
      <c r="N293" s="3"/>
      <c r="O293" s="4"/>
      <c r="P293" s="3"/>
      <c r="Q293" s="3"/>
      <c r="R293" s="3"/>
      <c r="S293" s="3"/>
    </row>
    <row r="294" spans="1:19" ht="18" customHeight="1" x14ac:dyDescent="0.15">
      <c r="A294" s="36">
        <v>290</v>
      </c>
      <c r="B294" s="1"/>
      <c r="C294" s="1"/>
      <c r="D294" s="37" t="s">
        <v>10</v>
      </c>
      <c r="E294" s="2"/>
      <c r="F294" s="1"/>
      <c r="G294" s="3"/>
      <c r="H294" s="4"/>
      <c r="I294" s="1"/>
      <c r="J294" s="1"/>
      <c r="K294" s="37" t="s">
        <v>10</v>
      </c>
      <c r="L294" s="2"/>
      <c r="M294" s="1"/>
      <c r="N294" s="3"/>
      <c r="O294" s="4"/>
      <c r="P294" s="3"/>
      <c r="Q294" s="3"/>
      <c r="R294" s="3"/>
      <c r="S294" s="3"/>
    </row>
    <row r="295" spans="1:19" ht="18" customHeight="1" x14ac:dyDescent="0.15">
      <c r="A295" s="36">
        <v>291</v>
      </c>
      <c r="B295" s="1"/>
      <c r="C295" s="1"/>
      <c r="D295" s="37" t="s">
        <v>10</v>
      </c>
      <c r="E295" s="2"/>
      <c r="F295" s="1"/>
      <c r="G295" s="3"/>
      <c r="H295" s="4"/>
      <c r="I295" s="1"/>
      <c r="J295" s="1"/>
      <c r="K295" s="37" t="s">
        <v>10</v>
      </c>
      <c r="L295" s="2"/>
      <c r="M295" s="1"/>
      <c r="N295" s="3"/>
      <c r="O295" s="4"/>
      <c r="P295" s="3"/>
      <c r="Q295" s="3"/>
      <c r="R295" s="3"/>
      <c r="S295" s="3"/>
    </row>
    <row r="296" spans="1:19" ht="18" customHeight="1" x14ac:dyDescent="0.15">
      <c r="A296" s="36">
        <v>292</v>
      </c>
      <c r="B296" s="1"/>
      <c r="C296" s="1"/>
      <c r="D296" s="37" t="s">
        <v>10</v>
      </c>
      <c r="E296" s="2"/>
      <c r="F296" s="1"/>
      <c r="G296" s="3"/>
      <c r="H296" s="4"/>
      <c r="I296" s="1"/>
      <c r="J296" s="1"/>
      <c r="K296" s="37" t="s">
        <v>10</v>
      </c>
      <c r="L296" s="2"/>
      <c r="M296" s="1"/>
      <c r="N296" s="3"/>
      <c r="O296" s="4"/>
      <c r="P296" s="3"/>
      <c r="Q296" s="3"/>
      <c r="R296" s="3"/>
      <c r="S296" s="3"/>
    </row>
    <row r="297" spans="1:19" ht="18" customHeight="1" x14ac:dyDescent="0.15">
      <c r="A297" s="36">
        <v>293</v>
      </c>
      <c r="B297" s="1"/>
      <c r="C297" s="1"/>
      <c r="D297" s="37" t="s">
        <v>10</v>
      </c>
      <c r="E297" s="2"/>
      <c r="F297" s="1"/>
      <c r="G297" s="3"/>
      <c r="H297" s="4"/>
      <c r="I297" s="1"/>
      <c r="J297" s="1"/>
      <c r="K297" s="37" t="s">
        <v>10</v>
      </c>
      <c r="L297" s="2"/>
      <c r="M297" s="1"/>
      <c r="N297" s="3"/>
      <c r="O297" s="4"/>
      <c r="P297" s="3"/>
      <c r="Q297" s="3"/>
      <c r="R297" s="3"/>
      <c r="S297" s="3"/>
    </row>
    <row r="298" spans="1:19" ht="18" customHeight="1" x14ac:dyDescent="0.15">
      <c r="A298" s="36">
        <v>294</v>
      </c>
      <c r="B298" s="1"/>
      <c r="C298" s="1"/>
      <c r="D298" s="37" t="s">
        <v>10</v>
      </c>
      <c r="E298" s="2"/>
      <c r="F298" s="1"/>
      <c r="G298" s="3"/>
      <c r="H298" s="4"/>
      <c r="I298" s="1"/>
      <c r="J298" s="1"/>
      <c r="K298" s="37" t="s">
        <v>10</v>
      </c>
      <c r="L298" s="2"/>
      <c r="M298" s="1"/>
      <c r="N298" s="3"/>
      <c r="O298" s="4"/>
      <c r="P298" s="3"/>
      <c r="Q298" s="3"/>
      <c r="R298" s="3"/>
      <c r="S298" s="3"/>
    </row>
    <row r="299" spans="1:19" ht="18" customHeight="1" x14ac:dyDescent="0.15">
      <c r="A299" s="36">
        <v>295</v>
      </c>
      <c r="B299" s="1"/>
      <c r="C299" s="1"/>
      <c r="D299" s="37" t="s">
        <v>10</v>
      </c>
      <c r="E299" s="2"/>
      <c r="F299" s="1"/>
      <c r="G299" s="3"/>
      <c r="H299" s="4"/>
      <c r="I299" s="1"/>
      <c r="J299" s="1"/>
      <c r="K299" s="37" t="s">
        <v>10</v>
      </c>
      <c r="L299" s="2"/>
      <c r="M299" s="1"/>
      <c r="N299" s="3"/>
      <c r="O299" s="4"/>
      <c r="P299" s="3"/>
      <c r="Q299" s="3"/>
      <c r="R299" s="3"/>
      <c r="S299" s="3"/>
    </row>
    <row r="300" spans="1:19" ht="18" customHeight="1" x14ac:dyDescent="0.15">
      <c r="A300" s="36">
        <v>296</v>
      </c>
      <c r="B300" s="1"/>
      <c r="C300" s="1"/>
      <c r="D300" s="37" t="s">
        <v>10</v>
      </c>
      <c r="E300" s="2"/>
      <c r="F300" s="1"/>
      <c r="G300" s="3"/>
      <c r="H300" s="4"/>
      <c r="I300" s="1"/>
      <c r="J300" s="1"/>
      <c r="K300" s="37" t="s">
        <v>10</v>
      </c>
      <c r="L300" s="2"/>
      <c r="M300" s="1"/>
      <c r="N300" s="3"/>
      <c r="O300" s="4"/>
      <c r="P300" s="3"/>
      <c r="Q300" s="3"/>
      <c r="R300" s="3"/>
      <c r="S300" s="3"/>
    </row>
    <row r="301" spans="1:19" ht="18" customHeight="1" x14ac:dyDescent="0.15">
      <c r="A301" s="36">
        <v>297</v>
      </c>
      <c r="B301" s="1"/>
      <c r="C301" s="1"/>
      <c r="D301" s="37" t="s">
        <v>10</v>
      </c>
      <c r="E301" s="2"/>
      <c r="F301" s="1"/>
      <c r="G301" s="3"/>
      <c r="H301" s="4"/>
      <c r="I301" s="1"/>
      <c r="J301" s="1"/>
      <c r="K301" s="37" t="s">
        <v>10</v>
      </c>
      <c r="L301" s="2"/>
      <c r="M301" s="1"/>
      <c r="N301" s="3"/>
      <c r="O301" s="4"/>
      <c r="P301" s="3"/>
      <c r="Q301" s="3"/>
      <c r="R301" s="3"/>
      <c r="S301" s="3"/>
    </row>
    <row r="302" spans="1:19" ht="18" customHeight="1" x14ac:dyDescent="0.15">
      <c r="A302" s="36">
        <v>298</v>
      </c>
      <c r="B302" s="1"/>
      <c r="C302" s="1"/>
      <c r="D302" s="37" t="s">
        <v>10</v>
      </c>
      <c r="E302" s="2"/>
      <c r="F302" s="1"/>
      <c r="G302" s="3"/>
      <c r="H302" s="4"/>
      <c r="I302" s="1"/>
      <c r="J302" s="1"/>
      <c r="K302" s="37" t="s">
        <v>10</v>
      </c>
      <c r="L302" s="2"/>
      <c r="M302" s="1"/>
      <c r="N302" s="3"/>
      <c r="O302" s="4"/>
      <c r="P302" s="3"/>
      <c r="Q302" s="3"/>
      <c r="R302" s="3"/>
      <c r="S302" s="3"/>
    </row>
    <row r="303" spans="1:19" ht="18" customHeight="1" x14ac:dyDescent="0.15">
      <c r="A303" s="36">
        <v>299</v>
      </c>
      <c r="B303" s="1"/>
      <c r="C303" s="1"/>
      <c r="D303" s="37" t="s">
        <v>10</v>
      </c>
      <c r="E303" s="2"/>
      <c r="F303" s="1"/>
      <c r="G303" s="3"/>
      <c r="H303" s="4"/>
      <c r="I303" s="1"/>
      <c r="J303" s="1"/>
      <c r="K303" s="37" t="s">
        <v>10</v>
      </c>
      <c r="L303" s="2"/>
      <c r="M303" s="1"/>
      <c r="N303" s="3"/>
      <c r="O303" s="4"/>
      <c r="P303" s="3"/>
      <c r="Q303" s="3"/>
      <c r="R303" s="3"/>
      <c r="S303" s="3"/>
    </row>
    <row r="304" spans="1:19" ht="18" customHeight="1" x14ac:dyDescent="0.15">
      <c r="A304" s="36">
        <v>300</v>
      </c>
      <c r="B304" s="1"/>
      <c r="C304" s="1"/>
      <c r="D304" s="37" t="s">
        <v>10</v>
      </c>
      <c r="E304" s="2"/>
      <c r="F304" s="1"/>
      <c r="G304" s="3"/>
      <c r="H304" s="4"/>
      <c r="I304" s="1"/>
      <c r="J304" s="1"/>
      <c r="K304" s="37" t="s">
        <v>10</v>
      </c>
      <c r="L304" s="2"/>
      <c r="M304" s="1"/>
      <c r="N304" s="3"/>
      <c r="O304" s="4"/>
      <c r="P304" s="3"/>
      <c r="Q304" s="3"/>
      <c r="R304" s="3"/>
      <c r="S304" s="3"/>
    </row>
    <row r="305" spans="1:19" ht="18" customHeight="1" x14ac:dyDescent="0.15">
      <c r="A305" s="36">
        <v>301</v>
      </c>
      <c r="B305" s="1"/>
      <c r="C305" s="1"/>
      <c r="D305" s="37" t="s">
        <v>10</v>
      </c>
      <c r="E305" s="2"/>
      <c r="F305" s="1"/>
      <c r="G305" s="3"/>
      <c r="H305" s="4"/>
      <c r="I305" s="1"/>
      <c r="J305" s="1"/>
      <c r="K305" s="37" t="s">
        <v>10</v>
      </c>
      <c r="L305" s="2"/>
      <c r="M305" s="1"/>
      <c r="N305" s="3"/>
      <c r="O305" s="4"/>
      <c r="P305" s="3"/>
      <c r="Q305" s="3"/>
      <c r="R305" s="3"/>
      <c r="S305" s="3"/>
    </row>
    <row r="306" spans="1:19" ht="18" customHeight="1" x14ac:dyDescent="0.15">
      <c r="A306" s="36">
        <v>302</v>
      </c>
      <c r="B306" s="1"/>
      <c r="C306" s="1"/>
      <c r="D306" s="37" t="s">
        <v>10</v>
      </c>
      <c r="E306" s="2"/>
      <c r="F306" s="1"/>
      <c r="G306" s="3"/>
      <c r="H306" s="4"/>
      <c r="I306" s="1"/>
      <c r="J306" s="1"/>
      <c r="K306" s="37" t="s">
        <v>10</v>
      </c>
      <c r="L306" s="2"/>
      <c r="M306" s="1"/>
      <c r="N306" s="3"/>
      <c r="O306" s="4"/>
      <c r="P306" s="3"/>
      <c r="Q306" s="3"/>
      <c r="R306" s="3"/>
      <c r="S306" s="3"/>
    </row>
    <row r="307" spans="1:19" ht="18" customHeight="1" x14ac:dyDescent="0.15">
      <c r="A307" s="36">
        <v>303</v>
      </c>
      <c r="B307" s="1"/>
      <c r="C307" s="1"/>
      <c r="D307" s="37" t="s">
        <v>10</v>
      </c>
      <c r="E307" s="2"/>
      <c r="F307" s="1"/>
      <c r="G307" s="3"/>
      <c r="H307" s="4"/>
      <c r="I307" s="1"/>
      <c r="J307" s="1"/>
      <c r="K307" s="37" t="s">
        <v>10</v>
      </c>
      <c r="L307" s="2"/>
      <c r="M307" s="1"/>
      <c r="N307" s="3"/>
      <c r="O307" s="4"/>
      <c r="P307" s="3"/>
      <c r="Q307" s="3"/>
      <c r="R307" s="3"/>
      <c r="S307" s="3"/>
    </row>
    <row r="308" spans="1:19" ht="18" customHeight="1" x14ac:dyDescent="0.15">
      <c r="A308" s="36">
        <v>304</v>
      </c>
      <c r="B308" s="1"/>
      <c r="C308" s="1"/>
      <c r="D308" s="37" t="s">
        <v>10</v>
      </c>
      <c r="E308" s="2"/>
      <c r="F308" s="1"/>
      <c r="G308" s="3"/>
      <c r="H308" s="4"/>
      <c r="I308" s="1"/>
      <c r="J308" s="1"/>
      <c r="K308" s="37" t="s">
        <v>10</v>
      </c>
      <c r="L308" s="2"/>
      <c r="M308" s="1"/>
      <c r="N308" s="3"/>
      <c r="O308" s="4"/>
      <c r="P308" s="3"/>
      <c r="Q308" s="3"/>
      <c r="R308" s="3"/>
      <c r="S308" s="3"/>
    </row>
    <row r="309" spans="1:19" ht="18" customHeight="1" x14ac:dyDescent="0.15">
      <c r="A309" s="36">
        <v>305</v>
      </c>
      <c r="B309" s="1"/>
      <c r="C309" s="1"/>
      <c r="D309" s="37" t="s">
        <v>10</v>
      </c>
      <c r="E309" s="2"/>
      <c r="F309" s="1"/>
      <c r="G309" s="3"/>
      <c r="H309" s="4"/>
      <c r="I309" s="1"/>
      <c r="J309" s="1"/>
      <c r="K309" s="37" t="s">
        <v>10</v>
      </c>
      <c r="L309" s="2"/>
      <c r="M309" s="1"/>
      <c r="N309" s="3"/>
      <c r="O309" s="4"/>
      <c r="P309" s="3"/>
      <c r="Q309" s="3"/>
      <c r="R309" s="3"/>
      <c r="S309" s="3"/>
    </row>
    <row r="310" spans="1:19" ht="18" customHeight="1" x14ac:dyDescent="0.15">
      <c r="A310" s="36">
        <v>306</v>
      </c>
      <c r="B310" s="1"/>
      <c r="C310" s="1"/>
      <c r="D310" s="37" t="s">
        <v>10</v>
      </c>
      <c r="E310" s="2"/>
      <c r="F310" s="1"/>
      <c r="G310" s="3"/>
      <c r="H310" s="4"/>
      <c r="I310" s="1"/>
      <c r="J310" s="1"/>
      <c r="K310" s="37" t="s">
        <v>10</v>
      </c>
      <c r="L310" s="2"/>
      <c r="M310" s="1"/>
      <c r="N310" s="3"/>
      <c r="O310" s="4"/>
      <c r="P310" s="3"/>
      <c r="Q310" s="3"/>
      <c r="R310" s="3"/>
      <c r="S310" s="3"/>
    </row>
    <row r="311" spans="1:19" ht="18" customHeight="1" x14ac:dyDescent="0.15">
      <c r="A311" s="36">
        <v>307</v>
      </c>
      <c r="B311" s="1"/>
      <c r="C311" s="1"/>
      <c r="D311" s="37" t="s">
        <v>10</v>
      </c>
      <c r="E311" s="2"/>
      <c r="F311" s="1"/>
      <c r="G311" s="3"/>
      <c r="H311" s="4"/>
      <c r="I311" s="1"/>
      <c r="J311" s="1"/>
      <c r="K311" s="37" t="s">
        <v>10</v>
      </c>
      <c r="L311" s="2"/>
      <c r="M311" s="1"/>
      <c r="N311" s="3"/>
      <c r="O311" s="4"/>
      <c r="P311" s="3"/>
      <c r="Q311" s="3"/>
      <c r="R311" s="3"/>
      <c r="S311" s="3"/>
    </row>
    <row r="312" spans="1:19" ht="18" customHeight="1" x14ac:dyDescent="0.15">
      <c r="A312" s="36">
        <v>308</v>
      </c>
      <c r="B312" s="1"/>
      <c r="C312" s="1"/>
      <c r="D312" s="37" t="s">
        <v>10</v>
      </c>
      <c r="E312" s="2"/>
      <c r="F312" s="1"/>
      <c r="G312" s="3"/>
      <c r="H312" s="4"/>
      <c r="I312" s="1"/>
      <c r="J312" s="1"/>
      <c r="K312" s="37" t="s">
        <v>10</v>
      </c>
      <c r="L312" s="2"/>
      <c r="M312" s="1"/>
      <c r="N312" s="3"/>
      <c r="O312" s="4"/>
      <c r="P312" s="3"/>
      <c r="Q312" s="3"/>
      <c r="R312" s="3"/>
      <c r="S312" s="3"/>
    </row>
    <row r="313" spans="1:19" ht="18" customHeight="1" x14ac:dyDescent="0.15">
      <c r="A313" s="36">
        <v>309</v>
      </c>
      <c r="B313" s="1"/>
      <c r="C313" s="1"/>
      <c r="D313" s="37" t="s">
        <v>10</v>
      </c>
      <c r="E313" s="2"/>
      <c r="F313" s="1"/>
      <c r="G313" s="3"/>
      <c r="H313" s="4"/>
      <c r="I313" s="1"/>
      <c r="J313" s="1"/>
      <c r="K313" s="37" t="s">
        <v>10</v>
      </c>
      <c r="L313" s="2"/>
      <c r="M313" s="1"/>
      <c r="N313" s="3"/>
      <c r="O313" s="4"/>
      <c r="P313" s="3"/>
      <c r="Q313" s="3"/>
      <c r="R313" s="3"/>
      <c r="S313" s="3"/>
    </row>
    <row r="314" spans="1:19" ht="18" customHeight="1" x14ac:dyDescent="0.15">
      <c r="A314" s="36">
        <v>310</v>
      </c>
      <c r="B314" s="1"/>
      <c r="C314" s="1"/>
      <c r="D314" s="37" t="s">
        <v>10</v>
      </c>
      <c r="E314" s="2"/>
      <c r="F314" s="1"/>
      <c r="G314" s="3"/>
      <c r="H314" s="4"/>
      <c r="I314" s="1"/>
      <c r="J314" s="1"/>
      <c r="K314" s="37" t="s">
        <v>10</v>
      </c>
      <c r="L314" s="2"/>
      <c r="M314" s="1"/>
      <c r="N314" s="3"/>
      <c r="O314" s="4"/>
      <c r="P314" s="3"/>
      <c r="Q314" s="3"/>
      <c r="R314" s="3"/>
      <c r="S314" s="3"/>
    </row>
    <row r="315" spans="1:19" ht="18" customHeight="1" x14ac:dyDescent="0.15">
      <c r="A315" s="36">
        <v>311</v>
      </c>
      <c r="B315" s="1"/>
      <c r="C315" s="1"/>
      <c r="D315" s="37" t="s">
        <v>10</v>
      </c>
      <c r="E315" s="2"/>
      <c r="F315" s="1"/>
      <c r="G315" s="3"/>
      <c r="H315" s="4"/>
      <c r="I315" s="1"/>
      <c r="J315" s="1"/>
      <c r="K315" s="37" t="s">
        <v>10</v>
      </c>
      <c r="L315" s="2"/>
      <c r="M315" s="1"/>
      <c r="N315" s="3"/>
      <c r="O315" s="4"/>
      <c r="P315" s="3"/>
      <c r="Q315" s="3"/>
      <c r="R315" s="3"/>
      <c r="S315" s="3"/>
    </row>
    <row r="316" spans="1:19" ht="18" customHeight="1" x14ac:dyDescent="0.15">
      <c r="A316" s="36">
        <v>312</v>
      </c>
      <c r="B316" s="1"/>
      <c r="C316" s="1"/>
      <c r="D316" s="37" t="s">
        <v>10</v>
      </c>
      <c r="E316" s="2"/>
      <c r="F316" s="1"/>
      <c r="G316" s="3"/>
      <c r="H316" s="4"/>
      <c r="I316" s="1"/>
      <c r="J316" s="1"/>
      <c r="K316" s="37" t="s">
        <v>10</v>
      </c>
      <c r="L316" s="2"/>
      <c r="M316" s="1"/>
      <c r="N316" s="3"/>
      <c r="O316" s="4"/>
      <c r="P316" s="3"/>
      <c r="Q316" s="3"/>
      <c r="R316" s="3"/>
      <c r="S316" s="3"/>
    </row>
    <row r="317" spans="1:19" ht="18" customHeight="1" x14ac:dyDescent="0.15">
      <c r="A317" s="36">
        <v>313</v>
      </c>
      <c r="B317" s="1"/>
      <c r="C317" s="1"/>
      <c r="D317" s="37" t="s">
        <v>10</v>
      </c>
      <c r="E317" s="2"/>
      <c r="F317" s="1"/>
      <c r="G317" s="3"/>
      <c r="H317" s="4"/>
      <c r="I317" s="1"/>
      <c r="J317" s="1"/>
      <c r="K317" s="37" t="s">
        <v>10</v>
      </c>
      <c r="L317" s="2"/>
      <c r="M317" s="1"/>
      <c r="N317" s="3"/>
      <c r="O317" s="4"/>
      <c r="P317" s="3"/>
      <c r="Q317" s="3"/>
      <c r="R317" s="3"/>
      <c r="S317" s="3"/>
    </row>
    <row r="318" spans="1:19" ht="18" customHeight="1" x14ac:dyDescent="0.15">
      <c r="A318" s="36">
        <v>314</v>
      </c>
      <c r="B318" s="1"/>
      <c r="C318" s="1"/>
      <c r="D318" s="37" t="s">
        <v>10</v>
      </c>
      <c r="E318" s="2"/>
      <c r="F318" s="1"/>
      <c r="G318" s="3"/>
      <c r="H318" s="4"/>
      <c r="I318" s="1"/>
      <c r="J318" s="1"/>
      <c r="K318" s="37" t="s">
        <v>10</v>
      </c>
      <c r="L318" s="2"/>
      <c r="M318" s="1"/>
      <c r="N318" s="3"/>
      <c r="O318" s="4"/>
      <c r="P318" s="3"/>
      <c r="Q318" s="3"/>
      <c r="R318" s="3"/>
      <c r="S318" s="3"/>
    </row>
    <row r="319" spans="1:19" ht="18" customHeight="1" x14ac:dyDescent="0.15">
      <c r="A319" s="36">
        <v>315</v>
      </c>
      <c r="B319" s="1"/>
      <c r="C319" s="1"/>
      <c r="D319" s="37" t="s">
        <v>10</v>
      </c>
      <c r="E319" s="2"/>
      <c r="F319" s="1"/>
      <c r="G319" s="3"/>
      <c r="H319" s="4"/>
      <c r="I319" s="1"/>
      <c r="J319" s="1"/>
      <c r="K319" s="37" t="s">
        <v>10</v>
      </c>
      <c r="L319" s="2"/>
      <c r="M319" s="1"/>
      <c r="N319" s="3"/>
      <c r="O319" s="4"/>
      <c r="P319" s="3"/>
      <c r="Q319" s="3"/>
      <c r="R319" s="3"/>
      <c r="S319" s="3"/>
    </row>
    <row r="320" spans="1:19" ht="18" customHeight="1" x14ac:dyDescent="0.15">
      <c r="A320" s="36">
        <v>316</v>
      </c>
      <c r="B320" s="1"/>
      <c r="C320" s="1"/>
      <c r="D320" s="37" t="s">
        <v>10</v>
      </c>
      <c r="E320" s="2"/>
      <c r="F320" s="1"/>
      <c r="G320" s="3"/>
      <c r="H320" s="4"/>
      <c r="I320" s="1"/>
      <c r="J320" s="1"/>
      <c r="K320" s="37" t="s">
        <v>10</v>
      </c>
      <c r="L320" s="2"/>
      <c r="M320" s="1"/>
      <c r="N320" s="3"/>
      <c r="O320" s="4"/>
      <c r="P320" s="3"/>
      <c r="Q320" s="3"/>
      <c r="R320" s="3"/>
      <c r="S320" s="3"/>
    </row>
    <row r="321" spans="1:19" ht="18" customHeight="1" x14ac:dyDescent="0.15">
      <c r="A321" s="36">
        <v>317</v>
      </c>
      <c r="B321" s="1"/>
      <c r="C321" s="1"/>
      <c r="D321" s="37" t="s">
        <v>10</v>
      </c>
      <c r="E321" s="2"/>
      <c r="F321" s="1"/>
      <c r="G321" s="3"/>
      <c r="H321" s="4"/>
      <c r="I321" s="1"/>
      <c r="J321" s="1"/>
      <c r="K321" s="37" t="s">
        <v>10</v>
      </c>
      <c r="L321" s="2"/>
      <c r="M321" s="1"/>
      <c r="N321" s="3"/>
      <c r="O321" s="4"/>
      <c r="P321" s="3"/>
      <c r="Q321" s="3"/>
      <c r="R321" s="3"/>
      <c r="S321" s="3"/>
    </row>
    <row r="322" spans="1:19" ht="18" customHeight="1" x14ac:dyDescent="0.15">
      <c r="A322" s="36">
        <v>318</v>
      </c>
      <c r="B322" s="1"/>
      <c r="C322" s="1"/>
      <c r="D322" s="37" t="s">
        <v>10</v>
      </c>
      <c r="E322" s="2"/>
      <c r="F322" s="1"/>
      <c r="G322" s="3"/>
      <c r="H322" s="4"/>
      <c r="I322" s="1"/>
      <c r="J322" s="1"/>
      <c r="K322" s="37" t="s">
        <v>10</v>
      </c>
      <c r="L322" s="2"/>
      <c r="M322" s="1"/>
      <c r="N322" s="3"/>
      <c r="O322" s="4"/>
      <c r="P322" s="3"/>
      <c r="Q322" s="3"/>
      <c r="R322" s="3"/>
      <c r="S322" s="3"/>
    </row>
    <row r="323" spans="1:19" ht="18" customHeight="1" x14ac:dyDescent="0.15">
      <c r="A323" s="36">
        <v>319</v>
      </c>
      <c r="B323" s="1"/>
      <c r="C323" s="1"/>
      <c r="D323" s="37" t="s">
        <v>10</v>
      </c>
      <c r="E323" s="2"/>
      <c r="F323" s="1"/>
      <c r="G323" s="3"/>
      <c r="H323" s="4"/>
      <c r="I323" s="1"/>
      <c r="J323" s="1"/>
      <c r="K323" s="37" t="s">
        <v>10</v>
      </c>
      <c r="L323" s="2"/>
      <c r="M323" s="1"/>
      <c r="N323" s="3"/>
      <c r="O323" s="4"/>
      <c r="P323" s="3"/>
      <c r="Q323" s="3"/>
      <c r="R323" s="3"/>
      <c r="S323" s="3"/>
    </row>
    <row r="324" spans="1:19" ht="18" customHeight="1" x14ac:dyDescent="0.15">
      <c r="A324" s="36">
        <v>320</v>
      </c>
      <c r="B324" s="1"/>
      <c r="C324" s="1"/>
      <c r="D324" s="37" t="s">
        <v>10</v>
      </c>
      <c r="E324" s="2"/>
      <c r="F324" s="1"/>
      <c r="G324" s="3"/>
      <c r="H324" s="4"/>
      <c r="I324" s="1"/>
      <c r="J324" s="1"/>
      <c r="K324" s="37" t="s">
        <v>10</v>
      </c>
      <c r="L324" s="2"/>
      <c r="M324" s="1"/>
      <c r="N324" s="3"/>
      <c r="O324" s="4"/>
      <c r="P324" s="3"/>
      <c r="Q324" s="3"/>
      <c r="R324" s="3"/>
      <c r="S324" s="3"/>
    </row>
    <row r="325" spans="1:19" ht="18" customHeight="1" x14ac:dyDescent="0.15">
      <c r="A325" s="36">
        <v>321</v>
      </c>
      <c r="B325" s="1"/>
      <c r="C325" s="1"/>
      <c r="D325" s="37" t="s">
        <v>10</v>
      </c>
      <c r="E325" s="2"/>
      <c r="F325" s="1"/>
      <c r="G325" s="3"/>
      <c r="H325" s="4"/>
      <c r="I325" s="1"/>
      <c r="J325" s="1"/>
      <c r="K325" s="37" t="s">
        <v>10</v>
      </c>
      <c r="L325" s="2"/>
      <c r="M325" s="1"/>
      <c r="N325" s="3"/>
      <c r="O325" s="4"/>
      <c r="P325" s="3"/>
      <c r="Q325" s="3"/>
      <c r="R325" s="3"/>
      <c r="S325" s="3"/>
    </row>
    <row r="326" spans="1:19" ht="18" customHeight="1" x14ac:dyDescent="0.15">
      <c r="A326" s="36">
        <v>322</v>
      </c>
      <c r="B326" s="1"/>
      <c r="C326" s="1"/>
      <c r="D326" s="37" t="s">
        <v>10</v>
      </c>
      <c r="E326" s="2"/>
      <c r="F326" s="1"/>
      <c r="G326" s="3"/>
      <c r="H326" s="4"/>
      <c r="I326" s="1"/>
      <c r="J326" s="1"/>
      <c r="K326" s="37" t="s">
        <v>10</v>
      </c>
      <c r="L326" s="2"/>
      <c r="M326" s="1"/>
      <c r="N326" s="3"/>
      <c r="O326" s="4"/>
      <c r="P326" s="3"/>
      <c r="Q326" s="3"/>
      <c r="R326" s="3"/>
      <c r="S326" s="3"/>
    </row>
    <row r="327" spans="1:19" ht="18" customHeight="1" x14ac:dyDescent="0.15">
      <c r="A327" s="36">
        <v>323</v>
      </c>
      <c r="B327" s="1"/>
      <c r="C327" s="1"/>
      <c r="D327" s="37" t="s">
        <v>10</v>
      </c>
      <c r="E327" s="2"/>
      <c r="F327" s="1"/>
      <c r="G327" s="3"/>
      <c r="H327" s="4"/>
      <c r="I327" s="1"/>
      <c r="J327" s="1"/>
      <c r="K327" s="37" t="s">
        <v>10</v>
      </c>
      <c r="L327" s="2"/>
      <c r="M327" s="1"/>
      <c r="N327" s="3"/>
      <c r="O327" s="4"/>
      <c r="P327" s="3"/>
      <c r="Q327" s="3"/>
      <c r="R327" s="3"/>
      <c r="S327" s="3"/>
    </row>
    <row r="328" spans="1:19" ht="18" customHeight="1" x14ac:dyDescent="0.15">
      <c r="A328" s="36">
        <v>324</v>
      </c>
      <c r="B328" s="1"/>
      <c r="C328" s="1"/>
      <c r="D328" s="37" t="s">
        <v>10</v>
      </c>
      <c r="E328" s="2"/>
      <c r="F328" s="1"/>
      <c r="G328" s="3"/>
      <c r="H328" s="4"/>
      <c r="I328" s="1"/>
      <c r="J328" s="1"/>
      <c r="K328" s="37" t="s">
        <v>10</v>
      </c>
      <c r="L328" s="2"/>
      <c r="M328" s="1"/>
      <c r="N328" s="3"/>
      <c r="O328" s="4"/>
      <c r="P328" s="3"/>
      <c r="Q328" s="3"/>
      <c r="R328" s="3"/>
      <c r="S328" s="3"/>
    </row>
    <row r="329" spans="1:19" ht="18" customHeight="1" x14ac:dyDescent="0.15">
      <c r="A329" s="36">
        <v>325</v>
      </c>
      <c r="B329" s="1"/>
      <c r="C329" s="1"/>
      <c r="D329" s="37" t="s">
        <v>10</v>
      </c>
      <c r="E329" s="2"/>
      <c r="F329" s="1"/>
      <c r="G329" s="3"/>
      <c r="H329" s="4"/>
      <c r="I329" s="1"/>
      <c r="J329" s="1"/>
      <c r="K329" s="37" t="s">
        <v>10</v>
      </c>
      <c r="L329" s="2"/>
      <c r="M329" s="1"/>
      <c r="N329" s="3"/>
      <c r="O329" s="4"/>
      <c r="P329" s="3"/>
      <c r="Q329" s="3"/>
      <c r="R329" s="3"/>
      <c r="S329" s="3"/>
    </row>
    <row r="330" spans="1:19" ht="18" customHeight="1" x14ac:dyDescent="0.15">
      <c r="A330" s="36">
        <v>326</v>
      </c>
      <c r="B330" s="1"/>
      <c r="C330" s="1"/>
      <c r="D330" s="37" t="s">
        <v>10</v>
      </c>
      <c r="E330" s="2"/>
      <c r="F330" s="1"/>
      <c r="G330" s="3"/>
      <c r="H330" s="4"/>
      <c r="I330" s="1"/>
      <c r="J330" s="1"/>
      <c r="K330" s="37" t="s">
        <v>10</v>
      </c>
      <c r="L330" s="2"/>
      <c r="M330" s="1"/>
      <c r="N330" s="3"/>
      <c r="O330" s="4"/>
      <c r="P330" s="3"/>
      <c r="Q330" s="3"/>
      <c r="R330" s="3"/>
      <c r="S330" s="3"/>
    </row>
    <row r="331" spans="1:19" ht="18" customHeight="1" x14ac:dyDescent="0.15">
      <c r="A331" s="36">
        <v>327</v>
      </c>
      <c r="B331" s="1"/>
      <c r="C331" s="1"/>
      <c r="D331" s="37" t="s">
        <v>10</v>
      </c>
      <c r="E331" s="2"/>
      <c r="F331" s="1"/>
      <c r="G331" s="3"/>
      <c r="H331" s="4"/>
      <c r="I331" s="1"/>
      <c r="J331" s="1"/>
      <c r="K331" s="37" t="s">
        <v>10</v>
      </c>
      <c r="L331" s="2"/>
      <c r="M331" s="1"/>
      <c r="N331" s="3"/>
      <c r="O331" s="4"/>
      <c r="P331" s="3"/>
      <c r="Q331" s="3"/>
      <c r="R331" s="3"/>
      <c r="S331" s="3"/>
    </row>
    <row r="332" spans="1:19" ht="18" customHeight="1" x14ac:dyDescent="0.15">
      <c r="A332" s="36">
        <v>328</v>
      </c>
      <c r="B332" s="1"/>
      <c r="C332" s="1"/>
      <c r="D332" s="37" t="s">
        <v>10</v>
      </c>
      <c r="E332" s="2"/>
      <c r="F332" s="1"/>
      <c r="G332" s="3"/>
      <c r="H332" s="4"/>
      <c r="I332" s="1"/>
      <c r="J332" s="1"/>
      <c r="K332" s="37" t="s">
        <v>10</v>
      </c>
      <c r="L332" s="2"/>
      <c r="M332" s="1"/>
      <c r="N332" s="3"/>
      <c r="O332" s="4"/>
      <c r="P332" s="3"/>
      <c r="Q332" s="3"/>
      <c r="R332" s="3"/>
      <c r="S332" s="3"/>
    </row>
    <row r="333" spans="1:19" ht="18" customHeight="1" x14ac:dyDescent="0.15">
      <c r="A333" s="36">
        <v>329</v>
      </c>
      <c r="B333" s="1"/>
      <c r="C333" s="1"/>
      <c r="D333" s="37" t="s">
        <v>10</v>
      </c>
      <c r="E333" s="2"/>
      <c r="F333" s="1"/>
      <c r="G333" s="3"/>
      <c r="H333" s="4"/>
      <c r="I333" s="1"/>
      <c r="J333" s="1"/>
      <c r="K333" s="37" t="s">
        <v>10</v>
      </c>
      <c r="L333" s="2"/>
      <c r="M333" s="1"/>
      <c r="N333" s="3"/>
      <c r="O333" s="4"/>
      <c r="P333" s="3"/>
      <c r="Q333" s="3"/>
      <c r="R333" s="3"/>
      <c r="S333" s="3"/>
    </row>
    <row r="334" spans="1:19" ht="18" customHeight="1" x14ac:dyDescent="0.15">
      <c r="A334" s="36">
        <v>330</v>
      </c>
      <c r="B334" s="1"/>
      <c r="C334" s="1"/>
      <c r="D334" s="37" t="s">
        <v>10</v>
      </c>
      <c r="E334" s="2"/>
      <c r="F334" s="1"/>
      <c r="G334" s="3"/>
      <c r="H334" s="4"/>
      <c r="I334" s="1"/>
      <c r="J334" s="1"/>
      <c r="K334" s="37" t="s">
        <v>10</v>
      </c>
      <c r="L334" s="2"/>
      <c r="M334" s="1"/>
      <c r="N334" s="3"/>
      <c r="O334" s="4"/>
      <c r="P334" s="3"/>
      <c r="Q334" s="3"/>
      <c r="R334" s="3"/>
      <c r="S334" s="3"/>
    </row>
    <row r="335" spans="1:19" ht="18" customHeight="1" x14ac:dyDescent="0.15">
      <c r="A335" s="36">
        <v>331</v>
      </c>
      <c r="B335" s="1"/>
      <c r="C335" s="1"/>
      <c r="D335" s="37" t="s">
        <v>10</v>
      </c>
      <c r="E335" s="2"/>
      <c r="F335" s="1"/>
      <c r="G335" s="3"/>
      <c r="H335" s="4"/>
      <c r="I335" s="1"/>
      <c r="J335" s="1"/>
      <c r="K335" s="37" t="s">
        <v>10</v>
      </c>
      <c r="L335" s="2"/>
      <c r="M335" s="1"/>
      <c r="N335" s="3"/>
      <c r="O335" s="4"/>
      <c r="P335" s="3"/>
      <c r="Q335" s="3"/>
      <c r="R335" s="3"/>
      <c r="S335" s="3"/>
    </row>
    <row r="336" spans="1:19" ht="18" customHeight="1" x14ac:dyDescent="0.15">
      <c r="A336" s="36">
        <v>332</v>
      </c>
      <c r="B336" s="1"/>
      <c r="C336" s="1"/>
      <c r="D336" s="37" t="s">
        <v>10</v>
      </c>
      <c r="E336" s="2"/>
      <c r="F336" s="1"/>
      <c r="G336" s="3"/>
      <c r="H336" s="4"/>
      <c r="I336" s="1"/>
      <c r="J336" s="1"/>
      <c r="K336" s="37" t="s">
        <v>10</v>
      </c>
      <c r="L336" s="2"/>
      <c r="M336" s="1"/>
      <c r="N336" s="3"/>
      <c r="O336" s="4"/>
      <c r="P336" s="3"/>
      <c r="Q336" s="3"/>
      <c r="R336" s="3"/>
      <c r="S336" s="3"/>
    </row>
    <row r="337" spans="1:19" ht="18" customHeight="1" x14ac:dyDescent="0.15">
      <c r="A337" s="36">
        <v>333</v>
      </c>
      <c r="B337" s="1"/>
      <c r="C337" s="1"/>
      <c r="D337" s="37" t="s">
        <v>10</v>
      </c>
      <c r="E337" s="2"/>
      <c r="F337" s="1"/>
      <c r="G337" s="3"/>
      <c r="H337" s="4"/>
      <c r="I337" s="1"/>
      <c r="J337" s="1"/>
      <c r="K337" s="37" t="s">
        <v>10</v>
      </c>
      <c r="L337" s="2"/>
      <c r="M337" s="1"/>
      <c r="N337" s="3"/>
      <c r="O337" s="4"/>
      <c r="P337" s="3"/>
      <c r="Q337" s="3"/>
      <c r="R337" s="3"/>
      <c r="S337" s="3"/>
    </row>
    <row r="338" spans="1:19" ht="18" customHeight="1" x14ac:dyDescent="0.15">
      <c r="A338" s="36">
        <v>334</v>
      </c>
      <c r="B338" s="1"/>
      <c r="C338" s="1"/>
      <c r="D338" s="37" t="s">
        <v>10</v>
      </c>
      <c r="E338" s="2"/>
      <c r="F338" s="1"/>
      <c r="G338" s="3"/>
      <c r="H338" s="4"/>
      <c r="I338" s="1"/>
      <c r="J338" s="1"/>
      <c r="K338" s="37" t="s">
        <v>10</v>
      </c>
      <c r="L338" s="2"/>
      <c r="M338" s="1"/>
      <c r="N338" s="3"/>
      <c r="O338" s="4"/>
      <c r="P338" s="3"/>
      <c r="Q338" s="3"/>
      <c r="R338" s="3"/>
      <c r="S338" s="3"/>
    </row>
    <row r="339" spans="1:19" ht="18" customHeight="1" x14ac:dyDescent="0.15">
      <c r="A339" s="36">
        <v>335</v>
      </c>
      <c r="B339" s="1"/>
      <c r="C339" s="1"/>
      <c r="D339" s="37" t="s">
        <v>10</v>
      </c>
      <c r="E339" s="2"/>
      <c r="F339" s="1"/>
      <c r="G339" s="3"/>
      <c r="H339" s="4"/>
      <c r="I339" s="1"/>
      <c r="J339" s="1"/>
      <c r="K339" s="37" t="s">
        <v>10</v>
      </c>
      <c r="L339" s="2"/>
      <c r="M339" s="1"/>
      <c r="N339" s="3"/>
      <c r="O339" s="4"/>
      <c r="P339" s="3"/>
      <c r="Q339" s="3"/>
      <c r="R339" s="3"/>
      <c r="S339" s="3"/>
    </row>
    <row r="340" spans="1:19" ht="18" customHeight="1" x14ac:dyDescent="0.15">
      <c r="A340" s="36">
        <v>336</v>
      </c>
      <c r="B340" s="1"/>
      <c r="C340" s="1"/>
      <c r="D340" s="37" t="s">
        <v>10</v>
      </c>
      <c r="E340" s="2"/>
      <c r="F340" s="1"/>
      <c r="G340" s="3"/>
      <c r="H340" s="4"/>
      <c r="I340" s="1"/>
      <c r="J340" s="1"/>
      <c r="K340" s="37" t="s">
        <v>10</v>
      </c>
      <c r="L340" s="2"/>
      <c r="M340" s="1"/>
      <c r="N340" s="3"/>
      <c r="O340" s="4"/>
      <c r="P340" s="3"/>
      <c r="Q340" s="3"/>
      <c r="R340" s="3"/>
      <c r="S340" s="3"/>
    </row>
    <row r="341" spans="1:19" ht="18" customHeight="1" x14ac:dyDescent="0.15">
      <c r="A341" s="36">
        <v>337</v>
      </c>
      <c r="B341" s="1"/>
      <c r="C341" s="1"/>
      <c r="D341" s="37" t="s">
        <v>10</v>
      </c>
      <c r="E341" s="2"/>
      <c r="F341" s="1"/>
      <c r="G341" s="3"/>
      <c r="H341" s="4"/>
      <c r="I341" s="1"/>
      <c r="J341" s="1"/>
      <c r="K341" s="37" t="s">
        <v>10</v>
      </c>
      <c r="L341" s="2"/>
      <c r="M341" s="1"/>
      <c r="N341" s="3"/>
      <c r="O341" s="4"/>
      <c r="P341" s="3"/>
      <c r="Q341" s="3"/>
      <c r="R341" s="3"/>
      <c r="S341" s="3"/>
    </row>
    <row r="342" spans="1:19" ht="18" customHeight="1" x14ac:dyDescent="0.15">
      <c r="A342" s="36">
        <v>338</v>
      </c>
      <c r="B342" s="1"/>
      <c r="C342" s="1"/>
      <c r="D342" s="37" t="s">
        <v>10</v>
      </c>
      <c r="E342" s="2"/>
      <c r="F342" s="1"/>
      <c r="G342" s="3"/>
      <c r="H342" s="4"/>
      <c r="I342" s="1"/>
      <c r="J342" s="1"/>
      <c r="K342" s="37" t="s">
        <v>10</v>
      </c>
      <c r="L342" s="2"/>
      <c r="M342" s="1"/>
      <c r="N342" s="3"/>
      <c r="O342" s="4"/>
      <c r="P342" s="3"/>
      <c r="Q342" s="3"/>
      <c r="R342" s="3"/>
      <c r="S342" s="3"/>
    </row>
    <row r="343" spans="1:19" ht="18" customHeight="1" x14ac:dyDescent="0.15">
      <c r="A343" s="36">
        <v>339</v>
      </c>
      <c r="B343" s="1"/>
      <c r="C343" s="1"/>
      <c r="D343" s="37" t="s">
        <v>10</v>
      </c>
      <c r="E343" s="2"/>
      <c r="F343" s="1"/>
      <c r="G343" s="3"/>
      <c r="H343" s="4"/>
      <c r="I343" s="1"/>
      <c r="J343" s="1"/>
      <c r="K343" s="37" t="s">
        <v>10</v>
      </c>
      <c r="L343" s="2"/>
      <c r="M343" s="1"/>
      <c r="N343" s="3"/>
      <c r="O343" s="4"/>
      <c r="P343" s="3"/>
      <c r="Q343" s="3"/>
      <c r="R343" s="3"/>
      <c r="S343" s="3"/>
    </row>
    <row r="344" spans="1:19" ht="18" customHeight="1" x14ac:dyDescent="0.15">
      <c r="A344" s="36">
        <v>340</v>
      </c>
      <c r="B344" s="1"/>
      <c r="C344" s="1"/>
      <c r="D344" s="37" t="s">
        <v>10</v>
      </c>
      <c r="E344" s="2"/>
      <c r="F344" s="1"/>
      <c r="G344" s="3"/>
      <c r="H344" s="4"/>
      <c r="I344" s="1"/>
      <c r="J344" s="1"/>
      <c r="K344" s="37" t="s">
        <v>10</v>
      </c>
      <c r="L344" s="2"/>
      <c r="M344" s="1"/>
      <c r="N344" s="3"/>
      <c r="O344" s="4"/>
      <c r="P344" s="3"/>
      <c r="Q344" s="3"/>
      <c r="R344" s="3"/>
      <c r="S344" s="3"/>
    </row>
    <row r="345" spans="1:19" ht="18" customHeight="1" x14ac:dyDescent="0.15">
      <c r="A345" s="36">
        <v>341</v>
      </c>
      <c r="B345" s="1"/>
      <c r="C345" s="1"/>
      <c r="D345" s="37" t="s">
        <v>10</v>
      </c>
      <c r="E345" s="2"/>
      <c r="F345" s="1"/>
      <c r="G345" s="3"/>
      <c r="H345" s="4"/>
      <c r="I345" s="1"/>
      <c r="J345" s="1"/>
      <c r="K345" s="37" t="s">
        <v>10</v>
      </c>
      <c r="L345" s="2"/>
      <c r="M345" s="1"/>
      <c r="N345" s="3"/>
      <c r="O345" s="4"/>
      <c r="P345" s="3"/>
      <c r="Q345" s="3"/>
      <c r="R345" s="3"/>
      <c r="S345" s="3"/>
    </row>
    <row r="346" spans="1:19" ht="18" customHeight="1" x14ac:dyDescent="0.15">
      <c r="A346" s="36">
        <v>342</v>
      </c>
      <c r="B346" s="1"/>
      <c r="C346" s="1"/>
      <c r="D346" s="37" t="s">
        <v>10</v>
      </c>
      <c r="E346" s="2"/>
      <c r="F346" s="1"/>
      <c r="G346" s="3"/>
      <c r="H346" s="4"/>
      <c r="I346" s="1"/>
      <c r="J346" s="1"/>
      <c r="K346" s="37" t="s">
        <v>10</v>
      </c>
      <c r="L346" s="2"/>
      <c r="M346" s="1"/>
      <c r="N346" s="3"/>
      <c r="O346" s="4"/>
      <c r="P346" s="3"/>
      <c r="Q346" s="3"/>
      <c r="R346" s="3"/>
      <c r="S346" s="3"/>
    </row>
    <row r="347" spans="1:19" ht="18" customHeight="1" x14ac:dyDescent="0.15">
      <c r="A347" s="36">
        <v>343</v>
      </c>
      <c r="B347" s="1"/>
      <c r="C347" s="1"/>
      <c r="D347" s="37" t="s">
        <v>10</v>
      </c>
      <c r="E347" s="2"/>
      <c r="F347" s="1"/>
      <c r="G347" s="3"/>
      <c r="H347" s="4"/>
      <c r="I347" s="1"/>
      <c r="J347" s="1"/>
      <c r="K347" s="37" t="s">
        <v>10</v>
      </c>
      <c r="L347" s="2"/>
      <c r="M347" s="1"/>
      <c r="N347" s="3"/>
      <c r="O347" s="4"/>
      <c r="P347" s="3"/>
      <c r="Q347" s="3"/>
      <c r="R347" s="3"/>
      <c r="S347" s="3"/>
    </row>
    <row r="348" spans="1:19" ht="18" customHeight="1" x14ac:dyDescent="0.15">
      <c r="A348" s="36">
        <v>344</v>
      </c>
      <c r="B348" s="1"/>
      <c r="C348" s="1"/>
      <c r="D348" s="37" t="s">
        <v>10</v>
      </c>
      <c r="E348" s="2"/>
      <c r="F348" s="1"/>
      <c r="G348" s="3"/>
      <c r="H348" s="4"/>
      <c r="I348" s="1"/>
      <c r="J348" s="1"/>
      <c r="K348" s="37" t="s">
        <v>10</v>
      </c>
      <c r="L348" s="2"/>
      <c r="M348" s="1"/>
      <c r="N348" s="3"/>
      <c r="O348" s="4"/>
      <c r="P348" s="3"/>
      <c r="Q348" s="3"/>
      <c r="R348" s="3"/>
      <c r="S348" s="3"/>
    </row>
    <row r="349" spans="1:19" ht="18" customHeight="1" x14ac:dyDescent="0.15">
      <c r="A349" s="36">
        <v>345</v>
      </c>
      <c r="B349" s="1"/>
      <c r="C349" s="1"/>
      <c r="D349" s="37" t="s">
        <v>10</v>
      </c>
      <c r="E349" s="2"/>
      <c r="F349" s="1"/>
      <c r="G349" s="3"/>
      <c r="H349" s="4"/>
      <c r="I349" s="1"/>
      <c r="J349" s="1"/>
      <c r="K349" s="37" t="s">
        <v>10</v>
      </c>
      <c r="L349" s="2"/>
      <c r="M349" s="1"/>
      <c r="N349" s="3"/>
      <c r="O349" s="4"/>
      <c r="P349" s="3"/>
      <c r="Q349" s="3"/>
      <c r="R349" s="3"/>
      <c r="S349" s="3"/>
    </row>
    <row r="350" spans="1:19" ht="18" customHeight="1" x14ac:dyDescent="0.15">
      <c r="A350" s="36">
        <v>346</v>
      </c>
      <c r="B350" s="1"/>
      <c r="C350" s="1"/>
      <c r="D350" s="37" t="s">
        <v>10</v>
      </c>
      <c r="E350" s="2"/>
      <c r="F350" s="1"/>
      <c r="G350" s="3"/>
      <c r="H350" s="4"/>
      <c r="I350" s="1"/>
      <c r="J350" s="1"/>
      <c r="K350" s="37" t="s">
        <v>10</v>
      </c>
      <c r="L350" s="2"/>
      <c r="M350" s="1"/>
      <c r="N350" s="3"/>
      <c r="O350" s="4"/>
      <c r="P350" s="3"/>
      <c r="Q350" s="3"/>
      <c r="R350" s="3"/>
      <c r="S350" s="3"/>
    </row>
    <row r="351" spans="1:19" ht="18" customHeight="1" x14ac:dyDescent="0.15">
      <c r="A351" s="36">
        <v>347</v>
      </c>
      <c r="B351" s="1"/>
      <c r="C351" s="1"/>
      <c r="D351" s="37" t="s">
        <v>10</v>
      </c>
      <c r="E351" s="2"/>
      <c r="F351" s="1"/>
      <c r="G351" s="3"/>
      <c r="H351" s="4"/>
      <c r="I351" s="1"/>
      <c r="J351" s="1"/>
      <c r="K351" s="37" t="s">
        <v>10</v>
      </c>
      <c r="L351" s="2"/>
      <c r="M351" s="1"/>
      <c r="N351" s="3"/>
      <c r="O351" s="4"/>
      <c r="P351" s="3"/>
      <c r="Q351" s="3"/>
      <c r="R351" s="3"/>
      <c r="S351" s="3"/>
    </row>
    <row r="352" spans="1:19" ht="18" customHeight="1" x14ac:dyDescent="0.15">
      <c r="A352" s="36">
        <v>348</v>
      </c>
      <c r="B352" s="1"/>
      <c r="C352" s="1"/>
      <c r="D352" s="37" t="s">
        <v>10</v>
      </c>
      <c r="E352" s="2"/>
      <c r="F352" s="1"/>
      <c r="G352" s="3"/>
      <c r="H352" s="4"/>
      <c r="I352" s="1"/>
      <c r="J352" s="1"/>
      <c r="K352" s="37" t="s">
        <v>10</v>
      </c>
      <c r="L352" s="2"/>
      <c r="M352" s="1"/>
      <c r="N352" s="3"/>
      <c r="O352" s="4"/>
      <c r="P352" s="3"/>
      <c r="Q352" s="3"/>
      <c r="R352" s="3"/>
      <c r="S352" s="3"/>
    </row>
    <row r="353" spans="1:19" ht="18" customHeight="1" x14ac:dyDescent="0.15">
      <c r="A353" s="36">
        <v>349</v>
      </c>
      <c r="B353" s="1"/>
      <c r="C353" s="1"/>
      <c r="D353" s="37" t="s">
        <v>10</v>
      </c>
      <c r="E353" s="2"/>
      <c r="F353" s="1"/>
      <c r="G353" s="3"/>
      <c r="H353" s="4"/>
      <c r="I353" s="1"/>
      <c r="J353" s="1"/>
      <c r="K353" s="37" t="s">
        <v>10</v>
      </c>
      <c r="L353" s="2"/>
      <c r="M353" s="1"/>
      <c r="N353" s="3"/>
      <c r="O353" s="4"/>
      <c r="P353" s="3"/>
      <c r="Q353" s="3"/>
      <c r="R353" s="3"/>
      <c r="S353" s="3"/>
    </row>
    <row r="354" spans="1:19" ht="18" customHeight="1" x14ac:dyDescent="0.15">
      <c r="A354" s="36">
        <v>350</v>
      </c>
      <c r="B354" s="1"/>
      <c r="C354" s="1"/>
      <c r="D354" s="37" t="s">
        <v>10</v>
      </c>
      <c r="E354" s="2"/>
      <c r="F354" s="1"/>
      <c r="G354" s="3"/>
      <c r="H354" s="4"/>
      <c r="I354" s="1"/>
      <c r="J354" s="1"/>
      <c r="K354" s="37" t="s">
        <v>10</v>
      </c>
      <c r="L354" s="2"/>
      <c r="M354" s="1"/>
      <c r="N354" s="3"/>
      <c r="O354" s="4"/>
      <c r="P354" s="3"/>
      <c r="Q354" s="3"/>
      <c r="R354" s="3"/>
      <c r="S354" s="3"/>
    </row>
    <row r="355" spans="1:19" ht="18" customHeight="1" x14ac:dyDescent="0.15">
      <c r="A355" s="36">
        <v>351</v>
      </c>
      <c r="B355" s="1"/>
      <c r="C355" s="1"/>
      <c r="D355" s="37" t="s">
        <v>10</v>
      </c>
      <c r="E355" s="2"/>
      <c r="F355" s="1"/>
      <c r="G355" s="3"/>
      <c r="H355" s="4"/>
      <c r="I355" s="1"/>
      <c r="J355" s="1"/>
      <c r="K355" s="37" t="s">
        <v>10</v>
      </c>
      <c r="L355" s="2"/>
      <c r="M355" s="1"/>
      <c r="N355" s="3"/>
      <c r="O355" s="4"/>
      <c r="P355" s="3"/>
      <c r="Q355" s="3"/>
      <c r="R355" s="3"/>
      <c r="S355" s="3"/>
    </row>
    <row r="356" spans="1:19" ht="18" customHeight="1" x14ac:dyDescent="0.15">
      <c r="A356" s="36">
        <v>352</v>
      </c>
      <c r="B356" s="1"/>
      <c r="C356" s="1"/>
      <c r="D356" s="37" t="s">
        <v>10</v>
      </c>
      <c r="E356" s="2"/>
      <c r="F356" s="1"/>
      <c r="G356" s="3"/>
      <c r="H356" s="4"/>
      <c r="I356" s="1"/>
      <c r="J356" s="1"/>
      <c r="K356" s="37" t="s">
        <v>10</v>
      </c>
      <c r="L356" s="2"/>
      <c r="M356" s="1"/>
      <c r="N356" s="3"/>
      <c r="O356" s="4"/>
      <c r="P356" s="3"/>
      <c r="Q356" s="3"/>
      <c r="R356" s="3"/>
      <c r="S356" s="3"/>
    </row>
    <row r="357" spans="1:19" ht="18" customHeight="1" x14ac:dyDescent="0.15">
      <c r="A357" s="36">
        <v>353</v>
      </c>
      <c r="B357" s="1"/>
      <c r="C357" s="1"/>
      <c r="D357" s="37" t="s">
        <v>10</v>
      </c>
      <c r="E357" s="2"/>
      <c r="F357" s="1"/>
      <c r="G357" s="3"/>
      <c r="H357" s="4"/>
      <c r="I357" s="1"/>
      <c r="J357" s="1"/>
      <c r="K357" s="37" t="s">
        <v>10</v>
      </c>
      <c r="L357" s="2"/>
      <c r="M357" s="1"/>
      <c r="N357" s="3"/>
      <c r="O357" s="4"/>
      <c r="P357" s="3"/>
      <c r="Q357" s="3"/>
      <c r="R357" s="3"/>
      <c r="S357" s="3"/>
    </row>
    <row r="358" spans="1:19" ht="18" customHeight="1" x14ac:dyDescent="0.15">
      <c r="A358" s="36">
        <v>354</v>
      </c>
      <c r="B358" s="1"/>
      <c r="C358" s="1"/>
      <c r="D358" s="37" t="s">
        <v>10</v>
      </c>
      <c r="E358" s="2"/>
      <c r="F358" s="1"/>
      <c r="G358" s="3"/>
      <c r="H358" s="4"/>
      <c r="I358" s="1"/>
      <c r="J358" s="1"/>
      <c r="K358" s="37" t="s">
        <v>10</v>
      </c>
      <c r="L358" s="2"/>
      <c r="M358" s="1"/>
      <c r="N358" s="3"/>
      <c r="O358" s="4"/>
      <c r="P358" s="3"/>
      <c r="Q358" s="3"/>
      <c r="R358" s="3"/>
      <c r="S358" s="3"/>
    </row>
    <row r="359" spans="1:19" ht="18" customHeight="1" x14ac:dyDescent="0.15">
      <c r="A359" s="36">
        <v>355</v>
      </c>
      <c r="B359" s="1"/>
      <c r="C359" s="1"/>
      <c r="D359" s="37" t="s">
        <v>10</v>
      </c>
      <c r="E359" s="2"/>
      <c r="F359" s="1"/>
      <c r="G359" s="3"/>
      <c r="H359" s="4"/>
      <c r="I359" s="1"/>
      <c r="J359" s="1"/>
      <c r="K359" s="37" t="s">
        <v>10</v>
      </c>
      <c r="L359" s="2"/>
      <c r="M359" s="1"/>
      <c r="N359" s="3"/>
      <c r="O359" s="4"/>
      <c r="P359" s="3"/>
      <c r="Q359" s="3"/>
      <c r="R359" s="3"/>
      <c r="S359" s="3"/>
    </row>
    <row r="360" spans="1:19" ht="18" customHeight="1" x14ac:dyDescent="0.15">
      <c r="A360" s="36">
        <v>356</v>
      </c>
      <c r="B360" s="1"/>
      <c r="C360" s="1"/>
      <c r="D360" s="37" t="s">
        <v>10</v>
      </c>
      <c r="E360" s="2"/>
      <c r="F360" s="1"/>
      <c r="G360" s="3"/>
      <c r="H360" s="4"/>
      <c r="I360" s="1"/>
      <c r="J360" s="1"/>
      <c r="K360" s="37" t="s">
        <v>10</v>
      </c>
      <c r="L360" s="2"/>
      <c r="M360" s="1"/>
      <c r="N360" s="3"/>
      <c r="O360" s="4"/>
      <c r="P360" s="3"/>
      <c r="Q360" s="3"/>
      <c r="R360" s="3"/>
      <c r="S360" s="3"/>
    </row>
    <row r="361" spans="1:19" ht="18" customHeight="1" x14ac:dyDescent="0.15">
      <c r="A361" s="36">
        <v>357</v>
      </c>
      <c r="B361" s="1"/>
      <c r="C361" s="1"/>
      <c r="D361" s="37" t="s">
        <v>10</v>
      </c>
      <c r="E361" s="2"/>
      <c r="F361" s="1"/>
      <c r="G361" s="3"/>
      <c r="H361" s="4"/>
      <c r="I361" s="1"/>
      <c r="J361" s="1"/>
      <c r="K361" s="37" t="s">
        <v>10</v>
      </c>
      <c r="L361" s="2"/>
      <c r="M361" s="1"/>
      <c r="N361" s="3"/>
      <c r="O361" s="4"/>
      <c r="P361" s="3"/>
      <c r="Q361" s="3"/>
      <c r="R361" s="3"/>
      <c r="S361" s="3"/>
    </row>
    <row r="362" spans="1:19" ht="18" customHeight="1" x14ac:dyDescent="0.15">
      <c r="A362" s="36">
        <v>358</v>
      </c>
      <c r="B362" s="1"/>
      <c r="C362" s="1"/>
      <c r="D362" s="37" t="s">
        <v>10</v>
      </c>
      <c r="E362" s="2"/>
      <c r="F362" s="1"/>
      <c r="G362" s="3"/>
      <c r="H362" s="4"/>
      <c r="I362" s="1"/>
      <c r="J362" s="1"/>
      <c r="K362" s="37" t="s">
        <v>10</v>
      </c>
      <c r="L362" s="2"/>
      <c r="M362" s="1"/>
      <c r="N362" s="3"/>
      <c r="O362" s="4"/>
      <c r="P362" s="3"/>
      <c r="Q362" s="3"/>
      <c r="R362" s="3"/>
      <c r="S362" s="3"/>
    </row>
    <row r="363" spans="1:19" ht="18" customHeight="1" x14ac:dyDescent="0.15">
      <c r="A363" s="36">
        <v>359</v>
      </c>
      <c r="B363" s="1"/>
      <c r="C363" s="1"/>
      <c r="D363" s="37" t="s">
        <v>10</v>
      </c>
      <c r="E363" s="2"/>
      <c r="F363" s="1"/>
      <c r="G363" s="3"/>
      <c r="H363" s="4"/>
      <c r="I363" s="1"/>
      <c r="J363" s="1"/>
      <c r="K363" s="37" t="s">
        <v>10</v>
      </c>
      <c r="L363" s="2"/>
      <c r="M363" s="1"/>
      <c r="N363" s="3"/>
      <c r="O363" s="4"/>
      <c r="P363" s="3"/>
      <c r="Q363" s="3"/>
      <c r="R363" s="3"/>
      <c r="S363" s="3"/>
    </row>
    <row r="364" spans="1:19" ht="18" customHeight="1" x14ac:dyDescent="0.15">
      <c r="A364" s="36">
        <v>360</v>
      </c>
      <c r="B364" s="1"/>
      <c r="C364" s="1"/>
      <c r="D364" s="37" t="s">
        <v>10</v>
      </c>
      <c r="E364" s="2"/>
      <c r="F364" s="1"/>
      <c r="G364" s="3"/>
      <c r="H364" s="4"/>
      <c r="I364" s="1"/>
      <c r="J364" s="1"/>
      <c r="K364" s="37" t="s">
        <v>10</v>
      </c>
      <c r="L364" s="2"/>
      <c r="M364" s="1"/>
      <c r="N364" s="3"/>
      <c r="O364" s="4"/>
      <c r="P364" s="3"/>
      <c r="Q364" s="3"/>
      <c r="R364" s="3"/>
      <c r="S364" s="3"/>
    </row>
    <row r="365" spans="1:19" ht="18" customHeight="1" x14ac:dyDescent="0.15">
      <c r="A365" s="36">
        <v>361</v>
      </c>
      <c r="B365" s="1"/>
      <c r="C365" s="1"/>
      <c r="D365" s="37" t="s">
        <v>10</v>
      </c>
      <c r="E365" s="2"/>
      <c r="F365" s="1"/>
      <c r="G365" s="3"/>
      <c r="H365" s="4"/>
      <c r="I365" s="1"/>
      <c r="J365" s="1"/>
      <c r="K365" s="37" t="s">
        <v>10</v>
      </c>
      <c r="L365" s="2"/>
      <c r="M365" s="1"/>
      <c r="N365" s="3"/>
      <c r="O365" s="4"/>
      <c r="P365" s="3"/>
      <c r="Q365" s="3"/>
      <c r="R365" s="3"/>
      <c r="S365" s="3"/>
    </row>
    <row r="366" spans="1:19" ht="18" customHeight="1" x14ac:dyDescent="0.15">
      <c r="A366" s="36">
        <v>362</v>
      </c>
      <c r="B366" s="1"/>
      <c r="C366" s="1"/>
      <c r="D366" s="37" t="s">
        <v>10</v>
      </c>
      <c r="E366" s="2"/>
      <c r="F366" s="1"/>
      <c r="G366" s="3"/>
      <c r="H366" s="4"/>
      <c r="I366" s="1"/>
      <c r="J366" s="1"/>
      <c r="K366" s="37" t="s">
        <v>10</v>
      </c>
      <c r="L366" s="2"/>
      <c r="M366" s="1"/>
      <c r="N366" s="3"/>
      <c r="O366" s="4"/>
      <c r="P366" s="3"/>
      <c r="Q366" s="3"/>
      <c r="R366" s="3"/>
      <c r="S366" s="3"/>
    </row>
    <row r="367" spans="1:19" ht="18" customHeight="1" x14ac:dyDescent="0.15">
      <c r="A367" s="36">
        <v>363</v>
      </c>
      <c r="B367" s="1"/>
      <c r="C367" s="1"/>
      <c r="D367" s="37" t="s">
        <v>10</v>
      </c>
      <c r="E367" s="2"/>
      <c r="F367" s="1"/>
      <c r="G367" s="3"/>
      <c r="H367" s="4"/>
      <c r="I367" s="1"/>
      <c r="J367" s="1"/>
      <c r="K367" s="37" t="s">
        <v>10</v>
      </c>
      <c r="L367" s="2"/>
      <c r="M367" s="1"/>
      <c r="N367" s="3"/>
      <c r="O367" s="4"/>
      <c r="P367" s="3"/>
      <c r="Q367" s="3"/>
      <c r="R367" s="3"/>
      <c r="S367" s="3"/>
    </row>
    <row r="368" spans="1:19" ht="18" customHeight="1" x14ac:dyDescent="0.15">
      <c r="A368" s="36">
        <v>364</v>
      </c>
      <c r="B368" s="1"/>
      <c r="C368" s="1"/>
      <c r="D368" s="37" t="s">
        <v>10</v>
      </c>
      <c r="E368" s="2"/>
      <c r="F368" s="1"/>
      <c r="G368" s="3"/>
      <c r="H368" s="4"/>
      <c r="I368" s="1"/>
      <c r="J368" s="1"/>
      <c r="K368" s="37" t="s">
        <v>10</v>
      </c>
      <c r="L368" s="2"/>
      <c r="M368" s="1"/>
      <c r="N368" s="3"/>
      <c r="O368" s="4"/>
      <c r="P368" s="3"/>
      <c r="Q368" s="3"/>
      <c r="R368" s="3"/>
      <c r="S368" s="3"/>
    </row>
    <row r="369" spans="1:19" ht="18" customHeight="1" x14ac:dyDescent="0.15">
      <c r="A369" s="36">
        <v>365</v>
      </c>
      <c r="B369" s="1"/>
      <c r="C369" s="1"/>
      <c r="D369" s="37" t="s">
        <v>10</v>
      </c>
      <c r="E369" s="2"/>
      <c r="F369" s="1"/>
      <c r="G369" s="3"/>
      <c r="H369" s="4"/>
      <c r="I369" s="1"/>
      <c r="J369" s="1"/>
      <c r="K369" s="37" t="s">
        <v>10</v>
      </c>
      <c r="L369" s="2"/>
      <c r="M369" s="1"/>
      <c r="N369" s="3"/>
      <c r="O369" s="4"/>
      <c r="P369" s="3"/>
      <c r="Q369" s="3"/>
      <c r="R369" s="3"/>
      <c r="S369" s="3"/>
    </row>
    <row r="370" spans="1:19" ht="18" customHeight="1" x14ac:dyDescent="0.15">
      <c r="A370" s="36">
        <v>366</v>
      </c>
      <c r="B370" s="1"/>
      <c r="C370" s="1"/>
      <c r="D370" s="37" t="s">
        <v>10</v>
      </c>
      <c r="E370" s="2"/>
      <c r="F370" s="1"/>
      <c r="G370" s="3"/>
      <c r="H370" s="4"/>
      <c r="I370" s="1"/>
      <c r="J370" s="1"/>
      <c r="K370" s="37" t="s">
        <v>10</v>
      </c>
      <c r="L370" s="2"/>
      <c r="M370" s="1"/>
      <c r="N370" s="3"/>
      <c r="O370" s="4"/>
      <c r="P370" s="3"/>
      <c r="Q370" s="3"/>
      <c r="R370" s="3"/>
      <c r="S370" s="3"/>
    </row>
    <row r="371" spans="1:19" ht="18" customHeight="1" x14ac:dyDescent="0.15">
      <c r="A371" s="36">
        <v>367</v>
      </c>
      <c r="B371" s="1"/>
      <c r="C371" s="1"/>
      <c r="D371" s="37" t="s">
        <v>10</v>
      </c>
      <c r="E371" s="2"/>
      <c r="F371" s="1"/>
      <c r="G371" s="3"/>
      <c r="H371" s="4"/>
      <c r="I371" s="1"/>
      <c r="J371" s="1"/>
      <c r="K371" s="37" t="s">
        <v>10</v>
      </c>
      <c r="L371" s="2"/>
      <c r="M371" s="1"/>
      <c r="N371" s="3"/>
      <c r="O371" s="4"/>
      <c r="P371" s="3"/>
      <c r="Q371" s="3"/>
      <c r="R371" s="3"/>
      <c r="S371" s="3"/>
    </row>
    <row r="372" spans="1:19" ht="18" customHeight="1" x14ac:dyDescent="0.15">
      <c r="A372" s="36">
        <v>368</v>
      </c>
      <c r="B372" s="1"/>
      <c r="C372" s="1"/>
      <c r="D372" s="37" t="s">
        <v>10</v>
      </c>
      <c r="E372" s="2"/>
      <c r="F372" s="1"/>
      <c r="G372" s="3"/>
      <c r="H372" s="4"/>
      <c r="I372" s="1"/>
      <c r="J372" s="1"/>
      <c r="K372" s="37" t="s">
        <v>10</v>
      </c>
      <c r="L372" s="2"/>
      <c r="M372" s="1"/>
      <c r="N372" s="3"/>
      <c r="O372" s="4"/>
      <c r="P372" s="3"/>
      <c r="Q372" s="3"/>
      <c r="R372" s="3"/>
      <c r="S372" s="3"/>
    </row>
    <row r="373" spans="1:19" ht="18" customHeight="1" x14ac:dyDescent="0.15">
      <c r="A373" s="36">
        <v>369</v>
      </c>
      <c r="B373" s="1"/>
      <c r="C373" s="1"/>
      <c r="D373" s="37" t="s">
        <v>10</v>
      </c>
      <c r="E373" s="2"/>
      <c r="F373" s="1"/>
      <c r="G373" s="3"/>
      <c r="H373" s="4"/>
      <c r="I373" s="1"/>
      <c r="J373" s="1"/>
      <c r="K373" s="37" t="s">
        <v>10</v>
      </c>
      <c r="L373" s="2"/>
      <c r="M373" s="1"/>
      <c r="N373" s="3"/>
      <c r="O373" s="4"/>
      <c r="P373" s="3"/>
      <c r="Q373" s="3"/>
      <c r="R373" s="3"/>
      <c r="S373" s="3"/>
    </row>
    <row r="374" spans="1:19" ht="18" customHeight="1" x14ac:dyDescent="0.15">
      <c r="A374" s="36">
        <v>370</v>
      </c>
      <c r="B374" s="1"/>
      <c r="C374" s="1"/>
      <c r="D374" s="37" t="s">
        <v>10</v>
      </c>
      <c r="E374" s="2"/>
      <c r="F374" s="1"/>
      <c r="G374" s="3"/>
      <c r="H374" s="4"/>
      <c r="I374" s="1"/>
      <c r="J374" s="1"/>
      <c r="K374" s="37" t="s">
        <v>10</v>
      </c>
      <c r="L374" s="2"/>
      <c r="M374" s="1"/>
      <c r="N374" s="3"/>
      <c r="O374" s="4"/>
      <c r="P374" s="3"/>
      <c r="Q374" s="3"/>
      <c r="R374" s="3"/>
      <c r="S374" s="3"/>
    </row>
    <row r="375" spans="1:19" ht="18" customHeight="1" x14ac:dyDescent="0.15">
      <c r="A375" s="36">
        <v>371</v>
      </c>
      <c r="B375" s="1"/>
      <c r="C375" s="1"/>
      <c r="D375" s="37" t="s">
        <v>10</v>
      </c>
      <c r="E375" s="2"/>
      <c r="F375" s="1"/>
      <c r="G375" s="3"/>
      <c r="H375" s="4"/>
      <c r="I375" s="1"/>
      <c r="J375" s="1"/>
      <c r="K375" s="37" t="s">
        <v>10</v>
      </c>
      <c r="L375" s="2"/>
      <c r="M375" s="1"/>
      <c r="N375" s="3"/>
      <c r="O375" s="4"/>
      <c r="P375" s="3"/>
      <c r="Q375" s="3"/>
      <c r="R375" s="3"/>
      <c r="S375" s="3"/>
    </row>
    <row r="376" spans="1:19" ht="18" customHeight="1" x14ac:dyDescent="0.15">
      <c r="A376" s="36">
        <v>372</v>
      </c>
      <c r="B376" s="1"/>
      <c r="C376" s="1"/>
      <c r="D376" s="37" t="s">
        <v>10</v>
      </c>
      <c r="E376" s="2"/>
      <c r="F376" s="1"/>
      <c r="G376" s="3"/>
      <c r="H376" s="4"/>
      <c r="I376" s="1"/>
      <c r="J376" s="1"/>
      <c r="K376" s="37" t="s">
        <v>10</v>
      </c>
      <c r="L376" s="2"/>
      <c r="M376" s="1"/>
      <c r="N376" s="3"/>
      <c r="O376" s="4"/>
      <c r="P376" s="3"/>
      <c r="Q376" s="3"/>
      <c r="R376" s="3"/>
      <c r="S376" s="3"/>
    </row>
    <row r="377" spans="1:19" ht="18" customHeight="1" x14ac:dyDescent="0.15">
      <c r="A377" s="36">
        <v>373</v>
      </c>
      <c r="B377" s="1"/>
      <c r="C377" s="1"/>
      <c r="D377" s="37" t="s">
        <v>10</v>
      </c>
      <c r="E377" s="2"/>
      <c r="F377" s="1"/>
      <c r="G377" s="3"/>
      <c r="H377" s="4"/>
      <c r="I377" s="1"/>
      <c r="J377" s="1"/>
      <c r="K377" s="37" t="s">
        <v>10</v>
      </c>
      <c r="L377" s="2"/>
      <c r="M377" s="1"/>
      <c r="N377" s="3"/>
      <c r="O377" s="4"/>
      <c r="P377" s="3"/>
      <c r="Q377" s="3"/>
      <c r="R377" s="3"/>
      <c r="S377" s="3"/>
    </row>
    <row r="378" spans="1:19" ht="18" customHeight="1" x14ac:dyDescent="0.15">
      <c r="A378" s="36">
        <v>374</v>
      </c>
      <c r="B378" s="1"/>
      <c r="C378" s="1"/>
      <c r="D378" s="37" t="s">
        <v>10</v>
      </c>
      <c r="E378" s="2"/>
      <c r="F378" s="1"/>
      <c r="G378" s="3"/>
      <c r="H378" s="4"/>
      <c r="I378" s="1"/>
      <c r="J378" s="1"/>
      <c r="K378" s="37" t="s">
        <v>10</v>
      </c>
      <c r="L378" s="2"/>
      <c r="M378" s="1"/>
      <c r="N378" s="3"/>
      <c r="O378" s="4"/>
      <c r="P378" s="3"/>
      <c r="Q378" s="3"/>
      <c r="R378" s="3"/>
      <c r="S378" s="3"/>
    </row>
    <row r="379" spans="1:19" ht="18" customHeight="1" x14ac:dyDescent="0.15">
      <c r="A379" s="36">
        <v>375</v>
      </c>
      <c r="B379" s="1"/>
      <c r="C379" s="1"/>
      <c r="D379" s="37" t="s">
        <v>10</v>
      </c>
      <c r="E379" s="2"/>
      <c r="F379" s="1"/>
      <c r="G379" s="3"/>
      <c r="H379" s="4"/>
      <c r="I379" s="1"/>
      <c r="J379" s="1"/>
      <c r="K379" s="37" t="s">
        <v>10</v>
      </c>
      <c r="L379" s="2"/>
      <c r="M379" s="1"/>
      <c r="N379" s="3"/>
      <c r="O379" s="4"/>
      <c r="P379" s="3"/>
      <c r="Q379" s="3"/>
      <c r="R379" s="3"/>
      <c r="S379" s="3"/>
    </row>
    <row r="380" spans="1:19" ht="18" customHeight="1" x14ac:dyDescent="0.15">
      <c r="A380" s="36">
        <v>376</v>
      </c>
      <c r="B380" s="1"/>
      <c r="C380" s="1"/>
      <c r="D380" s="37" t="s">
        <v>10</v>
      </c>
      <c r="E380" s="2"/>
      <c r="F380" s="1"/>
      <c r="G380" s="3"/>
      <c r="H380" s="4"/>
      <c r="I380" s="1"/>
      <c r="J380" s="1"/>
      <c r="K380" s="37" t="s">
        <v>10</v>
      </c>
      <c r="L380" s="2"/>
      <c r="M380" s="1"/>
      <c r="N380" s="3"/>
      <c r="O380" s="4"/>
      <c r="P380" s="3"/>
      <c r="Q380" s="3"/>
      <c r="R380" s="3"/>
      <c r="S380" s="3"/>
    </row>
    <row r="381" spans="1:19" ht="18" customHeight="1" x14ac:dyDescent="0.15">
      <c r="A381" s="36">
        <v>377</v>
      </c>
      <c r="B381" s="1"/>
      <c r="C381" s="1"/>
      <c r="D381" s="37" t="s">
        <v>10</v>
      </c>
      <c r="E381" s="2"/>
      <c r="F381" s="1"/>
      <c r="G381" s="3"/>
      <c r="H381" s="4"/>
      <c r="I381" s="1"/>
      <c r="J381" s="1"/>
      <c r="K381" s="37" t="s">
        <v>10</v>
      </c>
      <c r="L381" s="2"/>
      <c r="M381" s="1"/>
      <c r="N381" s="3"/>
      <c r="O381" s="4"/>
      <c r="P381" s="3"/>
      <c r="Q381" s="3"/>
      <c r="R381" s="3"/>
      <c r="S381" s="3"/>
    </row>
    <row r="382" spans="1:19" ht="18" customHeight="1" x14ac:dyDescent="0.15">
      <c r="A382" s="36">
        <v>378</v>
      </c>
      <c r="B382" s="1"/>
      <c r="C382" s="1"/>
      <c r="D382" s="37" t="s">
        <v>10</v>
      </c>
      <c r="E382" s="2"/>
      <c r="F382" s="1"/>
      <c r="G382" s="3"/>
      <c r="H382" s="4"/>
      <c r="I382" s="1"/>
      <c r="J382" s="1"/>
      <c r="K382" s="37" t="s">
        <v>10</v>
      </c>
      <c r="L382" s="2"/>
      <c r="M382" s="1"/>
      <c r="N382" s="3"/>
      <c r="O382" s="4"/>
      <c r="P382" s="3"/>
      <c r="Q382" s="3"/>
      <c r="R382" s="3"/>
      <c r="S382" s="3"/>
    </row>
    <row r="383" spans="1:19" ht="18" customHeight="1" x14ac:dyDescent="0.15">
      <c r="A383" s="36">
        <v>379</v>
      </c>
      <c r="B383" s="1"/>
      <c r="C383" s="1"/>
      <c r="D383" s="37" t="s">
        <v>10</v>
      </c>
      <c r="E383" s="2"/>
      <c r="F383" s="1"/>
      <c r="G383" s="3"/>
      <c r="H383" s="4"/>
      <c r="I383" s="1"/>
      <c r="J383" s="1"/>
      <c r="K383" s="37" t="s">
        <v>10</v>
      </c>
      <c r="L383" s="2"/>
      <c r="M383" s="1"/>
      <c r="N383" s="3"/>
      <c r="O383" s="4"/>
      <c r="P383" s="3"/>
      <c r="Q383" s="3"/>
      <c r="R383" s="3"/>
      <c r="S383" s="3"/>
    </row>
    <row r="384" spans="1:19" ht="18" customHeight="1" x14ac:dyDescent="0.15">
      <c r="A384" s="36">
        <v>380</v>
      </c>
      <c r="B384" s="1"/>
      <c r="C384" s="1"/>
      <c r="D384" s="37" t="s">
        <v>10</v>
      </c>
      <c r="E384" s="2"/>
      <c r="F384" s="1"/>
      <c r="G384" s="3"/>
      <c r="H384" s="4"/>
      <c r="I384" s="1"/>
      <c r="J384" s="1"/>
      <c r="K384" s="37" t="s">
        <v>10</v>
      </c>
      <c r="L384" s="2"/>
      <c r="M384" s="1"/>
      <c r="N384" s="3"/>
      <c r="O384" s="4"/>
      <c r="P384" s="3"/>
      <c r="Q384" s="3"/>
      <c r="R384" s="3"/>
      <c r="S384" s="3"/>
    </row>
    <row r="385" spans="1:19" ht="18" customHeight="1" x14ac:dyDescent="0.15">
      <c r="A385" s="36">
        <v>381</v>
      </c>
      <c r="B385" s="1"/>
      <c r="C385" s="1"/>
      <c r="D385" s="37" t="s">
        <v>10</v>
      </c>
      <c r="E385" s="2"/>
      <c r="F385" s="1"/>
      <c r="G385" s="3"/>
      <c r="H385" s="4"/>
      <c r="I385" s="1"/>
      <c r="J385" s="1"/>
      <c r="K385" s="37" t="s">
        <v>10</v>
      </c>
      <c r="L385" s="2"/>
      <c r="M385" s="1"/>
      <c r="N385" s="3"/>
      <c r="O385" s="4"/>
      <c r="P385" s="3"/>
      <c r="Q385" s="3"/>
      <c r="R385" s="3"/>
      <c r="S385" s="3"/>
    </row>
    <row r="386" spans="1:19" ht="18" customHeight="1" x14ac:dyDescent="0.15">
      <c r="A386" s="36">
        <v>382</v>
      </c>
      <c r="B386" s="1"/>
      <c r="C386" s="1"/>
      <c r="D386" s="37" t="s">
        <v>10</v>
      </c>
      <c r="E386" s="2"/>
      <c r="F386" s="1"/>
      <c r="G386" s="3"/>
      <c r="H386" s="4"/>
      <c r="I386" s="1"/>
      <c r="J386" s="1"/>
      <c r="K386" s="37" t="s">
        <v>10</v>
      </c>
      <c r="L386" s="2"/>
      <c r="M386" s="1"/>
      <c r="N386" s="3"/>
      <c r="O386" s="4"/>
      <c r="P386" s="3"/>
      <c r="Q386" s="3"/>
      <c r="R386" s="3"/>
      <c r="S386" s="3"/>
    </row>
    <row r="387" spans="1:19" ht="18" customHeight="1" x14ac:dyDescent="0.15">
      <c r="A387" s="36">
        <v>383</v>
      </c>
      <c r="B387" s="1"/>
      <c r="C387" s="1"/>
      <c r="D387" s="37" t="s">
        <v>10</v>
      </c>
      <c r="E387" s="2"/>
      <c r="F387" s="1"/>
      <c r="G387" s="3"/>
      <c r="H387" s="4"/>
      <c r="I387" s="1"/>
      <c r="J387" s="1"/>
      <c r="K387" s="37" t="s">
        <v>10</v>
      </c>
      <c r="L387" s="2"/>
      <c r="M387" s="1"/>
      <c r="N387" s="3"/>
      <c r="O387" s="4"/>
      <c r="P387" s="3"/>
      <c r="Q387" s="3"/>
      <c r="R387" s="3"/>
      <c r="S387" s="3"/>
    </row>
    <row r="388" spans="1:19" ht="18" customHeight="1" x14ac:dyDescent="0.15">
      <c r="A388" s="36">
        <v>384</v>
      </c>
      <c r="B388" s="1"/>
      <c r="C388" s="1"/>
      <c r="D388" s="37" t="s">
        <v>10</v>
      </c>
      <c r="E388" s="2"/>
      <c r="F388" s="1"/>
      <c r="G388" s="3"/>
      <c r="H388" s="4"/>
      <c r="I388" s="1"/>
      <c r="J388" s="1"/>
      <c r="K388" s="37" t="s">
        <v>10</v>
      </c>
      <c r="L388" s="2"/>
      <c r="M388" s="1"/>
      <c r="N388" s="3"/>
      <c r="O388" s="4"/>
      <c r="P388" s="3"/>
      <c r="Q388" s="3"/>
      <c r="R388" s="3"/>
      <c r="S388" s="3"/>
    </row>
    <row r="389" spans="1:19" ht="18" customHeight="1" x14ac:dyDescent="0.15">
      <c r="A389" s="36">
        <v>385</v>
      </c>
      <c r="B389" s="1"/>
      <c r="C389" s="1"/>
      <c r="D389" s="37" t="s">
        <v>10</v>
      </c>
      <c r="E389" s="2"/>
      <c r="F389" s="1"/>
      <c r="G389" s="3"/>
      <c r="H389" s="4"/>
      <c r="I389" s="1"/>
      <c r="J389" s="1"/>
      <c r="K389" s="37" t="s">
        <v>10</v>
      </c>
      <c r="L389" s="2"/>
      <c r="M389" s="1"/>
      <c r="N389" s="3"/>
      <c r="O389" s="4"/>
      <c r="P389" s="3"/>
      <c r="Q389" s="3"/>
      <c r="R389" s="3"/>
      <c r="S389" s="3"/>
    </row>
    <row r="390" spans="1:19" ht="18" customHeight="1" x14ac:dyDescent="0.15">
      <c r="A390" s="36">
        <v>386</v>
      </c>
      <c r="B390" s="1"/>
      <c r="C390" s="1"/>
      <c r="D390" s="37" t="s">
        <v>10</v>
      </c>
      <c r="E390" s="2"/>
      <c r="F390" s="1"/>
      <c r="G390" s="3"/>
      <c r="H390" s="4"/>
      <c r="I390" s="1"/>
      <c r="J390" s="1"/>
      <c r="K390" s="37" t="s">
        <v>10</v>
      </c>
      <c r="L390" s="2"/>
      <c r="M390" s="1"/>
      <c r="N390" s="3"/>
      <c r="O390" s="4"/>
      <c r="P390" s="3"/>
      <c r="Q390" s="3"/>
      <c r="R390" s="3"/>
      <c r="S390" s="3"/>
    </row>
    <row r="391" spans="1:19" ht="18" customHeight="1" x14ac:dyDescent="0.15">
      <c r="A391" s="36">
        <v>387</v>
      </c>
      <c r="B391" s="1"/>
      <c r="C391" s="1"/>
      <c r="D391" s="37" t="s">
        <v>10</v>
      </c>
      <c r="E391" s="2"/>
      <c r="F391" s="1"/>
      <c r="G391" s="3"/>
      <c r="H391" s="4"/>
      <c r="I391" s="1"/>
      <c r="J391" s="1"/>
      <c r="K391" s="37" t="s">
        <v>10</v>
      </c>
      <c r="L391" s="2"/>
      <c r="M391" s="1"/>
      <c r="N391" s="3"/>
      <c r="O391" s="4"/>
      <c r="P391" s="3"/>
      <c r="Q391" s="3"/>
      <c r="R391" s="3"/>
      <c r="S391" s="3"/>
    </row>
    <row r="392" spans="1:19" ht="18" customHeight="1" x14ac:dyDescent="0.15">
      <c r="A392" s="36">
        <v>388</v>
      </c>
      <c r="B392" s="1"/>
      <c r="C392" s="1"/>
      <c r="D392" s="37" t="s">
        <v>10</v>
      </c>
      <c r="E392" s="2"/>
      <c r="F392" s="1"/>
      <c r="G392" s="3"/>
      <c r="H392" s="4"/>
      <c r="I392" s="1"/>
      <c r="J392" s="1"/>
      <c r="K392" s="37" t="s">
        <v>10</v>
      </c>
      <c r="L392" s="2"/>
      <c r="M392" s="1"/>
      <c r="N392" s="3"/>
      <c r="O392" s="4"/>
      <c r="P392" s="3"/>
      <c r="Q392" s="3"/>
      <c r="R392" s="3"/>
      <c r="S392" s="3"/>
    </row>
    <row r="393" spans="1:19" ht="18" customHeight="1" x14ac:dyDescent="0.15">
      <c r="A393" s="36">
        <v>389</v>
      </c>
      <c r="B393" s="1"/>
      <c r="C393" s="1"/>
      <c r="D393" s="37" t="s">
        <v>10</v>
      </c>
      <c r="E393" s="2"/>
      <c r="F393" s="1"/>
      <c r="G393" s="3"/>
      <c r="H393" s="4"/>
      <c r="I393" s="1"/>
      <c r="J393" s="1"/>
      <c r="K393" s="37" t="s">
        <v>10</v>
      </c>
      <c r="L393" s="2"/>
      <c r="M393" s="1"/>
      <c r="N393" s="3"/>
      <c r="O393" s="4"/>
      <c r="P393" s="3"/>
      <c r="Q393" s="3"/>
      <c r="R393" s="3"/>
      <c r="S393" s="3"/>
    </row>
    <row r="394" spans="1:19" ht="18" customHeight="1" x14ac:dyDescent="0.15">
      <c r="A394" s="36">
        <v>390</v>
      </c>
      <c r="B394" s="1"/>
      <c r="C394" s="1"/>
      <c r="D394" s="37" t="s">
        <v>10</v>
      </c>
      <c r="E394" s="2"/>
      <c r="F394" s="1"/>
      <c r="G394" s="3"/>
      <c r="H394" s="4"/>
      <c r="I394" s="1"/>
      <c r="J394" s="1"/>
      <c r="K394" s="37" t="s">
        <v>10</v>
      </c>
      <c r="L394" s="2"/>
      <c r="M394" s="1"/>
      <c r="N394" s="3"/>
      <c r="O394" s="4"/>
      <c r="P394" s="3"/>
      <c r="Q394" s="3"/>
      <c r="R394" s="3"/>
      <c r="S394" s="3"/>
    </row>
    <row r="395" spans="1:19" ht="18" customHeight="1" x14ac:dyDescent="0.15">
      <c r="A395" s="36">
        <v>391</v>
      </c>
      <c r="B395" s="1"/>
      <c r="C395" s="1"/>
      <c r="D395" s="37" t="s">
        <v>10</v>
      </c>
      <c r="E395" s="2"/>
      <c r="F395" s="1"/>
      <c r="G395" s="3"/>
      <c r="H395" s="4"/>
      <c r="I395" s="1"/>
      <c r="J395" s="1"/>
      <c r="K395" s="37" t="s">
        <v>10</v>
      </c>
      <c r="L395" s="2"/>
      <c r="M395" s="1"/>
      <c r="N395" s="3"/>
      <c r="O395" s="4"/>
      <c r="P395" s="3"/>
      <c r="Q395" s="3"/>
      <c r="R395" s="3"/>
      <c r="S395" s="3"/>
    </row>
    <row r="396" spans="1:19" ht="18" customHeight="1" x14ac:dyDescent="0.15">
      <c r="A396" s="36">
        <v>392</v>
      </c>
      <c r="B396" s="1"/>
      <c r="C396" s="1"/>
      <c r="D396" s="37" t="s">
        <v>10</v>
      </c>
      <c r="E396" s="2"/>
      <c r="F396" s="1"/>
      <c r="G396" s="3"/>
      <c r="H396" s="4"/>
      <c r="I396" s="1"/>
      <c r="J396" s="1"/>
      <c r="K396" s="37" t="s">
        <v>10</v>
      </c>
      <c r="L396" s="2"/>
      <c r="M396" s="1"/>
      <c r="N396" s="3"/>
      <c r="O396" s="4"/>
      <c r="P396" s="3"/>
      <c r="Q396" s="3"/>
      <c r="R396" s="3"/>
      <c r="S396" s="3"/>
    </row>
    <row r="397" spans="1:19" ht="18" customHeight="1" x14ac:dyDescent="0.15">
      <c r="A397" s="36">
        <v>393</v>
      </c>
      <c r="B397" s="1"/>
      <c r="C397" s="1"/>
      <c r="D397" s="37" t="s">
        <v>10</v>
      </c>
      <c r="E397" s="2"/>
      <c r="F397" s="1"/>
      <c r="G397" s="3"/>
      <c r="H397" s="4"/>
      <c r="I397" s="1"/>
      <c r="J397" s="1"/>
      <c r="K397" s="37" t="s">
        <v>10</v>
      </c>
      <c r="L397" s="2"/>
      <c r="M397" s="1"/>
      <c r="N397" s="3"/>
      <c r="O397" s="4"/>
      <c r="P397" s="3"/>
      <c r="Q397" s="3"/>
      <c r="R397" s="3"/>
      <c r="S397" s="3"/>
    </row>
    <row r="398" spans="1:19" ht="18" customHeight="1" x14ac:dyDescent="0.15">
      <c r="A398" s="36">
        <v>394</v>
      </c>
      <c r="B398" s="1"/>
      <c r="C398" s="1"/>
      <c r="D398" s="37" t="s">
        <v>10</v>
      </c>
      <c r="E398" s="2"/>
      <c r="F398" s="1"/>
      <c r="G398" s="3"/>
      <c r="H398" s="4"/>
      <c r="I398" s="1"/>
      <c r="J398" s="1"/>
      <c r="K398" s="37" t="s">
        <v>10</v>
      </c>
      <c r="L398" s="2"/>
      <c r="M398" s="1"/>
      <c r="N398" s="3"/>
      <c r="O398" s="4"/>
      <c r="P398" s="3"/>
      <c r="Q398" s="3"/>
      <c r="R398" s="3"/>
      <c r="S398" s="3"/>
    </row>
    <row r="399" spans="1:19" ht="18" customHeight="1" x14ac:dyDescent="0.15">
      <c r="A399" s="36">
        <v>395</v>
      </c>
      <c r="B399" s="1"/>
      <c r="C399" s="1"/>
      <c r="D399" s="37" t="s">
        <v>10</v>
      </c>
      <c r="E399" s="2"/>
      <c r="F399" s="1"/>
      <c r="G399" s="3"/>
      <c r="H399" s="4"/>
      <c r="I399" s="1"/>
      <c r="J399" s="1"/>
      <c r="K399" s="37" t="s">
        <v>10</v>
      </c>
      <c r="L399" s="2"/>
      <c r="M399" s="1"/>
      <c r="N399" s="3"/>
      <c r="O399" s="4"/>
      <c r="P399" s="3"/>
      <c r="Q399" s="3"/>
      <c r="R399" s="3"/>
      <c r="S399" s="3"/>
    </row>
    <row r="400" spans="1:19" ht="18" customHeight="1" x14ac:dyDescent="0.15">
      <c r="A400" s="36">
        <v>396</v>
      </c>
      <c r="B400" s="1"/>
      <c r="C400" s="1"/>
      <c r="D400" s="37" t="s">
        <v>10</v>
      </c>
      <c r="E400" s="2"/>
      <c r="F400" s="1"/>
      <c r="G400" s="3"/>
      <c r="H400" s="4"/>
      <c r="I400" s="1"/>
      <c r="J400" s="1"/>
      <c r="K400" s="37" t="s">
        <v>10</v>
      </c>
      <c r="L400" s="2"/>
      <c r="M400" s="1"/>
      <c r="N400" s="3"/>
      <c r="O400" s="4"/>
      <c r="P400" s="3"/>
      <c r="Q400" s="3"/>
      <c r="R400" s="3"/>
      <c r="S400" s="3"/>
    </row>
    <row r="401" spans="1:19" ht="18" customHeight="1" x14ac:dyDescent="0.15">
      <c r="A401" s="36">
        <v>397</v>
      </c>
      <c r="B401" s="1"/>
      <c r="C401" s="1"/>
      <c r="D401" s="37" t="s">
        <v>10</v>
      </c>
      <c r="E401" s="2"/>
      <c r="F401" s="1"/>
      <c r="G401" s="3"/>
      <c r="H401" s="4"/>
      <c r="I401" s="1"/>
      <c r="J401" s="1"/>
      <c r="K401" s="37" t="s">
        <v>10</v>
      </c>
      <c r="L401" s="2"/>
      <c r="M401" s="1"/>
      <c r="N401" s="3"/>
      <c r="O401" s="4"/>
      <c r="P401" s="3"/>
      <c r="Q401" s="3"/>
      <c r="R401" s="3"/>
      <c r="S401" s="3"/>
    </row>
    <row r="402" spans="1:19" ht="18" customHeight="1" x14ac:dyDescent="0.15">
      <c r="A402" s="36">
        <v>398</v>
      </c>
      <c r="B402" s="1"/>
      <c r="C402" s="1"/>
      <c r="D402" s="37" t="s">
        <v>10</v>
      </c>
      <c r="E402" s="2"/>
      <c r="F402" s="1"/>
      <c r="G402" s="3"/>
      <c r="H402" s="4"/>
      <c r="I402" s="1"/>
      <c r="J402" s="1"/>
      <c r="K402" s="37" t="s">
        <v>10</v>
      </c>
      <c r="L402" s="2"/>
      <c r="M402" s="1"/>
      <c r="N402" s="3"/>
      <c r="O402" s="4"/>
      <c r="P402" s="3"/>
      <c r="Q402" s="3"/>
      <c r="R402" s="3"/>
      <c r="S402" s="3"/>
    </row>
    <row r="403" spans="1:19" ht="18" customHeight="1" x14ac:dyDescent="0.15">
      <c r="A403" s="36">
        <v>399</v>
      </c>
      <c r="B403" s="1"/>
      <c r="C403" s="1"/>
      <c r="D403" s="37" t="s">
        <v>10</v>
      </c>
      <c r="E403" s="2"/>
      <c r="F403" s="1"/>
      <c r="G403" s="3"/>
      <c r="H403" s="4"/>
      <c r="I403" s="1"/>
      <c r="J403" s="1"/>
      <c r="K403" s="37" t="s">
        <v>10</v>
      </c>
      <c r="L403" s="2"/>
      <c r="M403" s="1"/>
      <c r="N403" s="3"/>
      <c r="O403" s="4"/>
      <c r="P403" s="3"/>
      <c r="Q403" s="3"/>
      <c r="R403" s="3"/>
      <c r="S403" s="3"/>
    </row>
    <row r="404" spans="1:19" ht="18" customHeight="1" x14ac:dyDescent="0.15">
      <c r="A404" s="36">
        <v>400</v>
      </c>
      <c r="B404" s="1"/>
      <c r="C404" s="1"/>
      <c r="D404" s="37" t="s">
        <v>10</v>
      </c>
      <c r="E404" s="2"/>
      <c r="F404" s="1"/>
      <c r="G404" s="3"/>
      <c r="H404" s="4"/>
      <c r="I404" s="1"/>
      <c r="J404" s="1"/>
      <c r="K404" s="37" t="s">
        <v>10</v>
      </c>
      <c r="L404" s="2"/>
      <c r="M404" s="1"/>
      <c r="N404" s="3"/>
      <c r="O404" s="4"/>
      <c r="P404" s="3"/>
      <c r="Q404" s="3"/>
      <c r="R404" s="3"/>
      <c r="S404" s="3"/>
    </row>
    <row r="405" spans="1:19" ht="18" customHeight="1" x14ac:dyDescent="0.15">
      <c r="A405" s="36">
        <v>401</v>
      </c>
      <c r="B405" s="1"/>
      <c r="C405" s="1"/>
      <c r="D405" s="37" t="s">
        <v>10</v>
      </c>
      <c r="E405" s="2"/>
      <c r="F405" s="1"/>
      <c r="G405" s="3"/>
      <c r="H405" s="4"/>
      <c r="I405" s="1"/>
      <c r="J405" s="1"/>
      <c r="K405" s="37" t="s">
        <v>10</v>
      </c>
      <c r="L405" s="2"/>
      <c r="M405" s="1"/>
      <c r="N405" s="3"/>
      <c r="O405" s="4"/>
      <c r="P405" s="3"/>
      <c r="Q405" s="3"/>
      <c r="R405" s="3"/>
      <c r="S405" s="3"/>
    </row>
    <row r="406" spans="1:19" ht="18" customHeight="1" x14ac:dyDescent="0.15">
      <c r="A406" s="36">
        <v>402</v>
      </c>
      <c r="B406" s="1"/>
      <c r="C406" s="1"/>
      <c r="D406" s="37" t="s">
        <v>10</v>
      </c>
      <c r="E406" s="2"/>
      <c r="F406" s="1"/>
      <c r="G406" s="3"/>
      <c r="H406" s="4"/>
      <c r="I406" s="1"/>
      <c r="J406" s="1"/>
      <c r="K406" s="37" t="s">
        <v>10</v>
      </c>
      <c r="L406" s="2"/>
      <c r="M406" s="1"/>
      <c r="N406" s="3"/>
      <c r="O406" s="4"/>
      <c r="P406" s="3"/>
      <c r="Q406" s="3"/>
      <c r="R406" s="3"/>
      <c r="S406" s="3"/>
    </row>
    <row r="407" spans="1:19" ht="18" customHeight="1" x14ac:dyDescent="0.15">
      <c r="A407" s="36">
        <v>403</v>
      </c>
      <c r="B407" s="1"/>
      <c r="C407" s="1"/>
      <c r="D407" s="37" t="s">
        <v>10</v>
      </c>
      <c r="E407" s="2"/>
      <c r="F407" s="1"/>
      <c r="G407" s="3"/>
      <c r="H407" s="4"/>
      <c r="I407" s="1"/>
      <c r="J407" s="1"/>
      <c r="K407" s="37" t="s">
        <v>10</v>
      </c>
      <c r="L407" s="2"/>
      <c r="M407" s="1"/>
      <c r="N407" s="3"/>
      <c r="O407" s="4"/>
      <c r="P407" s="3"/>
      <c r="Q407" s="3"/>
      <c r="R407" s="3"/>
      <c r="S407" s="3"/>
    </row>
    <row r="408" spans="1:19" ht="18" customHeight="1" x14ac:dyDescent="0.15">
      <c r="A408" s="36">
        <v>404</v>
      </c>
      <c r="B408" s="1"/>
      <c r="C408" s="1"/>
      <c r="D408" s="37" t="s">
        <v>10</v>
      </c>
      <c r="E408" s="2"/>
      <c r="F408" s="1"/>
      <c r="G408" s="3"/>
      <c r="H408" s="4"/>
      <c r="I408" s="1"/>
      <c r="J408" s="1"/>
      <c r="K408" s="37" t="s">
        <v>10</v>
      </c>
      <c r="L408" s="2"/>
      <c r="M408" s="1"/>
      <c r="N408" s="3"/>
      <c r="O408" s="4"/>
      <c r="P408" s="3"/>
      <c r="Q408" s="3"/>
      <c r="R408" s="3"/>
      <c r="S408" s="3"/>
    </row>
    <row r="409" spans="1:19" ht="18" customHeight="1" x14ac:dyDescent="0.15">
      <c r="A409" s="36">
        <v>405</v>
      </c>
      <c r="B409" s="1"/>
      <c r="C409" s="1"/>
      <c r="D409" s="37" t="s">
        <v>10</v>
      </c>
      <c r="E409" s="2"/>
      <c r="F409" s="1"/>
      <c r="G409" s="3"/>
      <c r="H409" s="4"/>
      <c r="I409" s="1"/>
      <c r="J409" s="1"/>
      <c r="K409" s="37" t="s">
        <v>10</v>
      </c>
      <c r="L409" s="2"/>
      <c r="M409" s="1"/>
      <c r="N409" s="3"/>
      <c r="O409" s="4"/>
      <c r="P409" s="3"/>
      <c r="Q409" s="3"/>
      <c r="R409" s="3"/>
      <c r="S409" s="3"/>
    </row>
    <row r="410" spans="1:19" ht="18" customHeight="1" x14ac:dyDescent="0.15">
      <c r="A410" s="36">
        <v>406</v>
      </c>
      <c r="B410" s="1"/>
      <c r="C410" s="1"/>
      <c r="D410" s="37" t="s">
        <v>10</v>
      </c>
      <c r="E410" s="2"/>
      <c r="F410" s="1"/>
      <c r="G410" s="3"/>
      <c r="H410" s="4"/>
      <c r="I410" s="1"/>
      <c r="J410" s="1"/>
      <c r="K410" s="37" t="s">
        <v>10</v>
      </c>
      <c r="L410" s="2"/>
      <c r="M410" s="1"/>
      <c r="N410" s="3"/>
      <c r="O410" s="4"/>
      <c r="P410" s="3"/>
      <c r="Q410" s="3"/>
      <c r="R410" s="3"/>
      <c r="S410" s="3"/>
    </row>
    <row r="411" spans="1:19" ht="18" customHeight="1" x14ac:dyDescent="0.15">
      <c r="A411" s="36">
        <v>407</v>
      </c>
      <c r="B411" s="1"/>
      <c r="C411" s="1"/>
      <c r="D411" s="37" t="s">
        <v>10</v>
      </c>
      <c r="E411" s="2"/>
      <c r="F411" s="1"/>
      <c r="G411" s="3"/>
      <c r="H411" s="4"/>
      <c r="I411" s="1"/>
      <c r="J411" s="1"/>
      <c r="K411" s="37" t="s">
        <v>10</v>
      </c>
      <c r="L411" s="2"/>
      <c r="M411" s="1"/>
      <c r="N411" s="3"/>
      <c r="O411" s="4"/>
      <c r="P411" s="3"/>
      <c r="Q411" s="3"/>
      <c r="R411" s="3"/>
      <c r="S411" s="3"/>
    </row>
    <row r="412" spans="1:19" ht="18" customHeight="1" x14ac:dyDescent="0.15">
      <c r="A412" s="36">
        <v>408</v>
      </c>
      <c r="B412" s="1"/>
      <c r="C412" s="1"/>
      <c r="D412" s="37" t="s">
        <v>10</v>
      </c>
      <c r="E412" s="2"/>
      <c r="F412" s="1"/>
      <c r="G412" s="3"/>
      <c r="H412" s="4"/>
      <c r="I412" s="1"/>
      <c r="J412" s="1"/>
      <c r="K412" s="37" t="s">
        <v>10</v>
      </c>
      <c r="L412" s="2"/>
      <c r="M412" s="1"/>
      <c r="N412" s="3"/>
      <c r="O412" s="4"/>
      <c r="P412" s="3"/>
      <c r="Q412" s="3"/>
      <c r="R412" s="3"/>
      <c r="S412" s="3"/>
    </row>
    <row r="413" spans="1:19" ht="18" customHeight="1" x14ac:dyDescent="0.15">
      <c r="A413" s="36">
        <v>409</v>
      </c>
      <c r="B413" s="1"/>
      <c r="C413" s="1"/>
      <c r="D413" s="37" t="s">
        <v>10</v>
      </c>
      <c r="E413" s="2"/>
      <c r="F413" s="1"/>
      <c r="G413" s="3"/>
      <c r="H413" s="4"/>
      <c r="I413" s="1"/>
      <c r="J413" s="1"/>
      <c r="K413" s="37" t="s">
        <v>10</v>
      </c>
      <c r="L413" s="2"/>
      <c r="M413" s="1"/>
      <c r="N413" s="3"/>
      <c r="O413" s="4"/>
      <c r="P413" s="3"/>
      <c r="Q413" s="3"/>
      <c r="R413" s="3"/>
      <c r="S413" s="3"/>
    </row>
    <row r="414" spans="1:19" ht="18" customHeight="1" x14ac:dyDescent="0.15">
      <c r="A414" s="36">
        <v>410</v>
      </c>
      <c r="B414" s="1"/>
      <c r="C414" s="1"/>
      <c r="D414" s="37" t="s">
        <v>10</v>
      </c>
      <c r="E414" s="2"/>
      <c r="F414" s="1"/>
      <c r="G414" s="3"/>
      <c r="H414" s="4"/>
      <c r="I414" s="1"/>
      <c r="J414" s="1"/>
      <c r="K414" s="37" t="s">
        <v>10</v>
      </c>
      <c r="L414" s="2"/>
      <c r="M414" s="1"/>
      <c r="N414" s="3"/>
      <c r="O414" s="4"/>
      <c r="P414" s="3"/>
      <c r="Q414" s="3"/>
      <c r="R414" s="3"/>
      <c r="S414" s="3"/>
    </row>
    <row r="415" spans="1:19" ht="18" customHeight="1" x14ac:dyDescent="0.15">
      <c r="A415" s="36">
        <v>411</v>
      </c>
      <c r="B415" s="1"/>
      <c r="C415" s="1"/>
      <c r="D415" s="37" t="s">
        <v>10</v>
      </c>
      <c r="E415" s="2"/>
      <c r="F415" s="1"/>
      <c r="G415" s="3"/>
      <c r="H415" s="4"/>
      <c r="I415" s="1"/>
      <c r="J415" s="1"/>
      <c r="K415" s="37" t="s">
        <v>10</v>
      </c>
      <c r="L415" s="2"/>
      <c r="M415" s="1"/>
      <c r="N415" s="3"/>
      <c r="O415" s="4"/>
      <c r="P415" s="3"/>
      <c r="Q415" s="3"/>
      <c r="R415" s="3"/>
      <c r="S415" s="3"/>
    </row>
    <row r="416" spans="1:19" ht="18" customHeight="1" x14ac:dyDescent="0.15">
      <c r="A416" s="36">
        <v>412</v>
      </c>
      <c r="B416" s="1"/>
      <c r="C416" s="1"/>
      <c r="D416" s="37" t="s">
        <v>10</v>
      </c>
      <c r="E416" s="2"/>
      <c r="F416" s="1"/>
      <c r="G416" s="3"/>
      <c r="H416" s="4"/>
      <c r="I416" s="1"/>
      <c r="J416" s="1"/>
      <c r="K416" s="37" t="s">
        <v>10</v>
      </c>
      <c r="L416" s="2"/>
      <c r="M416" s="1"/>
      <c r="N416" s="3"/>
      <c r="O416" s="4"/>
      <c r="P416" s="3"/>
      <c r="Q416" s="3"/>
      <c r="R416" s="3"/>
      <c r="S416" s="3"/>
    </row>
    <row r="417" spans="1:19" ht="18" customHeight="1" x14ac:dyDescent="0.15">
      <c r="A417" s="36">
        <v>413</v>
      </c>
      <c r="B417" s="1"/>
      <c r="C417" s="1"/>
      <c r="D417" s="37" t="s">
        <v>10</v>
      </c>
      <c r="E417" s="2"/>
      <c r="F417" s="1"/>
      <c r="G417" s="3"/>
      <c r="H417" s="4"/>
      <c r="I417" s="1"/>
      <c r="J417" s="1"/>
      <c r="K417" s="37" t="s">
        <v>10</v>
      </c>
      <c r="L417" s="2"/>
      <c r="M417" s="1"/>
      <c r="N417" s="3"/>
      <c r="O417" s="4"/>
      <c r="P417" s="3"/>
      <c r="Q417" s="3"/>
      <c r="R417" s="3"/>
      <c r="S417" s="3"/>
    </row>
    <row r="418" spans="1:19" ht="18" customHeight="1" x14ac:dyDescent="0.15">
      <c r="A418" s="36">
        <v>414</v>
      </c>
      <c r="B418" s="1"/>
      <c r="C418" s="1"/>
      <c r="D418" s="37" t="s">
        <v>10</v>
      </c>
      <c r="E418" s="2"/>
      <c r="F418" s="1"/>
      <c r="G418" s="3"/>
      <c r="H418" s="4"/>
      <c r="I418" s="1"/>
      <c r="J418" s="1"/>
      <c r="K418" s="37" t="s">
        <v>10</v>
      </c>
      <c r="L418" s="2"/>
      <c r="M418" s="1"/>
      <c r="N418" s="3"/>
      <c r="O418" s="4"/>
      <c r="P418" s="3"/>
      <c r="Q418" s="3"/>
      <c r="R418" s="3"/>
      <c r="S418" s="3"/>
    </row>
    <row r="419" spans="1:19" ht="18" customHeight="1" x14ac:dyDescent="0.15">
      <c r="A419" s="36">
        <v>415</v>
      </c>
      <c r="B419" s="1"/>
      <c r="C419" s="1"/>
      <c r="D419" s="37" t="s">
        <v>10</v>
      </c>
      <c r="E419" s="2"/>
      <c r="F419" s="1"/>
      <c r="G419" s="3"/>
      <c r="H419" s="4"/>
      <c r="I419" s="1"/>
      <c r="J419" s="1"/>
      <c r="K419" s="37" t="s">
        <v>10</v>
      </c>
      <c r="L419" s="2"/>
      <c r="M419" s="1"/>
      <c r="N419" s="3"/>
      <c r="O419" s="4"/>
      <c r="P419" s="3"/>
      <c r="Q419" s="3"/>
      <c r="R419" s="3"/>
      <c r="S419" s="3"/>
    </row>
    <row r="420" spans="1:19" ht="18" customHeight="1" x14ac:dyDescent="0.15">
      <c r="A420" s="36">
        <v>416</v>
      </c>
      <c r="B420" s="1"/>
      <c r="C420" s="1"/>
      <c r="D420" s="37" t="s">
        <v>10</v>
      </c>
      <c r="E420" s="2"/>
      <c r="F420" s="1"/>
      <c r="G420" s="3"/>
      <c r="H420" s="4"/>
      <c r="I420" s="1"/>
      <c r="J420" s="1"/>
      <c r="K420" s="37" t="s">
        <v>10</v>
      </c>
      <c r="L420" s="2"/>
      <c r="M420" s="1"/>
      <c r="N420" s="3"/>
      <c r="O420" s="4"/>
      <c r="P420" s="3"/>
      <c r="Q420" s="3"/>
      <c r="R420" s="3"/>
      <c r="S420" s="3"/>
    </row>
    <row r="421" spans="1:19" ht="18" customHeight="1" x14ac:dyDescent="0.15">
      <c r="A421" s="36">
        <v>417</v>
      </c>
      <c r="B421" s="1"/>
      <c r="C421" s="1"/>
      <c r="D421" s="37" t="s">
        <v>10</v>
      </c>
      <c r="E421" s="2"/>
      <c r="F421" s="1"/>
      <c r="G421" s="3"/>
      <c r="H421" s="4"/>
      <c r="I421" s="1"/>
      <c r="J421" s="1"/>
      <c r="K421" s="37" t="s">
        <v>10</v>
      </c>
      <c r="L421" s="2"/>
      <c r="M421" s="1"/>
      <c r="N421" s="3"/>
      <c r="O421" s="4"/>
      <c r="P421" s="3"/>
      <c r="Q421" s="3"/>
      <c r="R421" s="3"/>
      <c r="S421" s="3"/>
    </row>
    <row r="422" spans="1:19" ht="18" customHeight="1" x14ac:dyDescent="0.15">
      <c r="A422" s="36">
        <v>418</v>
      </c>
      <c r="B422" s="1"/>
      <c r="C422" s="1"/>
      <c r="D422" s="37" t="s">
        <v>10</v>
      </c>
      <c r="E422" s="2"/>
      <c r="F422" s="1"/>
      <c r="G422" s="3"/>
      <c r="H422" s="4"/>
      <c r="I422" s="1"/>
      <c r="J422" s="1"/>
      <c r="K422" s="37" t="s">
        <v>10</v>
      </c>
      <c r="L422" s="2"/>
      <c r="M422" s="1"/>
      <c r="N422" s="3"/>
      <c r="O422" s="4"/>
      <c r="P422" s="3"/>
      <c r="Q422" s="3"/>
      <c r="R422" s="3"/>
      <c r="S422" s="3"/>
    </row>
    <row r="423" spans="1:19" ht="18" customHeight="1" x14ac:dyDescent="0.15">
      <c r="A423" s="36">
        <v>419</v>
      </c>
      <c r="B423" s="1"/>
      <c r="C423" s="1"/>
      <c r="D423" s="37" t="s">
        <v>10</v>
      </c>
      <c r="E423" s="2"/>
      <c r="F423" s="1"/>
      <c r="G423" s="3"/>
      <c r="H423" s="4"/>
      <c r="I423" s="1"/>
      <c r="J423" s="1"/>
      <c r="K423" s="37" t="s">
        <v>10</v>
      </c>
      <c r="L423" s="2"/>
      <c r="M423" s="1"/>
      <c r="N423" s="3"/>
      <c r="O423" s="4"/>
      <c r="P423" s="3"/>
      <c r="Q423" s="3"/>
      <c r="R423" s="3"/>
      <c r="S423" s="3"/>
    </row>
    <row r="424" spans="1:19" ht="18" customHeight="1" x14ac:dyDescent="0.15">
      <c r="A424" s="36">
        <v>420</v>
      </c>
      <c r="B424" s="1"/>
      <c r="C424" s="1"/>
      <c r="D424" s="37" t="s">
        <v>10</v>
      </c>
      <c r="E424" s="2"/>
      <c r="F424" s="1"/>
      <c r="G424" s="3"/>
      <c r="H424" s="4"/>
      <c r="I424" s="1"/>
      <c r="J424" s="1"/>
      <c r="K424" s="37" t="s">
        <v>10</v>
      </c>
      <c r="L424" s="2"/>
      <c r="M424" s="1"/>
      <c r="N424" s="3"/>
      <c r="O424" s="4"/>
      <c r="P424" s="3"/>
      <c r="Q424" s="3"/>
      <c r="R424" s="3"/>
      <c r="S424" s="3"/>
    </row>
    <row r="425" spans="1:19" ht="18" customHeight="1" x14ac:dyDescent="0.15">
      <c r="A425" s="36">
        <v>421</v>
      </c>
      <c r="B425" s="1"/>
      <c r="C425" s="1"/>
      <c r="D425" s="37" t="s">
        <v>10</v>
      </c>
      <c r="E425" s="2"/>
      <c r="F425" s="1"/>
      <c r="G425" s="3"/>
      <c r="H425" s="4"/>
      <c r="I425" s="1"/>
      <c r="J425" s="1"/>
      <c r="K425" s="37" t="s">
        <v>10</v>
      </c>
      <c r="L425" s="2"/>
      <c r="M425" s="1"/>
      <c r="N425" s="3"/>
      <c r="O425" s="4"/>
      <c r="P425" s="3"/>
      <c r="Q425" s="3"/>
      <c r="R425" s="3"/>
      <c r="S425" s="3"/>
    </row>
    <row r="426" spans="1:19" ht="18" customHeight="1" x14ac:dyDescent="0.15">
      <c r="A426" s="36">
        <v>422</v>
      </c>
      <c r="B426" s="1"/>
      <c r="C426" s="1"/>
      <c r="D426" s="37" t="s">
        <v>10</v>
      </c>
      <c r="E426" s="2"/>
      <c r="F426" s="1"/>
      <c r="G426" s="3"/>
      <c r="H426" s="4"/>
      <c r="I426" s="1"/>
      <c r="J426" s="1"/>
      <c r="K426" s="37" t="s">
        <v>10</v>
      </c>
      <c r="L426" s="2"/>
      <c r="M426" s="1"/>
      <c r="N426" s="3"/>
      <c r="O426" s="4"/>
      <c r="P426" s="3"/>
      <c r="Q426" s="3"/>
      <c r="R426" s="3"/>
      <c r="S426" s="3"/>
    </row>
    <row r="427" spans="1:19" ht="18" customHeight="1" x14ac:dyDescent="0.15">
      <c r="A427" s="36">
        <v>423</v>
      </c>
      <c r="B427" s="1"/>
      <c r="C427" s="1"/>
      <c r="D427" s="37" t="s">
        <v>10</v>
      </c>
      <c r="E427" s="2"/>
      <c r="F427" s="1"/>
      <c r="G427" s="3"/>
      <c r="H427" s="4"/>
      <c r="I427" s="1"/>
      <c r="J427" s="1"/>
      <c r="K427" s="37" t="s">
        <v>10</v>
      </c>
      <c r="L427" s="2"/>
      <c r="M427" s="1"/>
      <c r="N427" s="3"/>
      <c r="O427" s="4"/>
      <c r="P427" s="3"/>
      <c r="Q427" s="3"/>
      <c r="R427" s="3"/>
      <c r="S427" s="3"/>
    </row>
    <row r="428" spans="1:19" ht="18" customHeight="1" x14ac:dyDescent="0.15">
      <c r="A428" s="36">
        <v>424</v>
      </c>
      <c r="B428" s="1"/>
      <c r="C428" s="1"/>
      <c r="D428" s="37" t="s">
        <v>10</v>
      </c>
      <c r="E428" s="2"/>
      <c r="F428" s="1"/>
      <c r="G428" s="3"/>
      <c r="H428" s="4"/>
      <c r="I428" s="1"/>
      <c r="J428" s="1"/>
      <c r="K428" s="37" t="s">
        <v>10</v>
      </c>
      <c r="L428" s="2"/>
      <c r="M428" s="1"/>
      <c r="N428" s="3"/>
      <c r="O428" s="4"/>
      <c r="P428" s="3"/>
      <c r="Q428" s="3"/>
      <c r="R428" s="3"/>
      <c r="S428" s="3"/>
    </row>
    <row r="429" spans="1:19" ht="18" customHeight="1" x14ac:dyDescent="0.15">
      <c r="A429" s="36">
        <v>425</v>
      </c>
      <c r="B429" s="1"/>
      <c r="C429" s="1"/>
      <c r="D429" s="37" t="s">
        <v>10</v>
      </c>
      <c r="E429" s="2"/>
      <c r="F429" s="1"/>
      <c r="G429" s="3"/>
      <c r="H429" s="4"/>
      <c r="I429" s="1"/>
      <c r="J429" s="1"/>
      <c r="K429" s="37" t="s">
        <v>10</v>
      </c>
      <c r="L429" s="2"/>
      <c r="M429" s="1"/>
      <c r="N429" s="3"/>
      <c r="O429" s="4"/>
      <c r="P429" s="3"/>
      <c r="Q429" s="3"/>
      <c r="R429" s="3"/>
      <c r="S429" s="3"/>
    </row>
    <row r="430" spans="1:19" ht="18" customHeight="1" x14ac:dyDescent="0.15">
      <c r="A430" s="36">
        <v>426</v>
      </c>
      <c r="B430" s="1"/>
      <c r="C430" s="1"/>
      <c r="D430" s="37" t="s">
        <v>10</v>
      </c>
      <c r="E430" s="2"/>
      <c r="F430" s="1"/>
      <c r="G430" s="3"/>
      <c r="H430" s="4"/>
      <c r="I430" s="1"/>
      <c r="J430" s="1"/>
      <c r="K430" s="37" t="s">
        <v>10</v>
      </c>
      <c r="L430" s="2"/>
      <c r="M430" s="1"/>
      <c r="N430" s="3"/>
      <c r="O430" s="4"/>
      <c r="P430" s="3"/>
      <c r="Q430" s="3"/>
      <c r="R430" s="3"/>
      <c r="S430" s="3"/>
    </row>
    <row r="431" spans="1:19" ht="18" customHeight="1" x14ac:dyDescent="0.15">
      <c r="A431" s="36">
        <v>427</v>
      </c>
      <c r="B431" s="1"/>
      <c r="C431" s="1"/>
      <c r="D431" s="37" t="s">
        <v>10</v>
      </c>
      <c r="E431" s="2"/>
      <c r="F431" s="1"/>
      <c r="G431" s="3"/>
      <c r="H431" s="4"/>
      <c r="I431" s="1"/>
      <c r="J431" s="1"/>
      <c r="K431" s="37" t="s">
        <v>10</v>
      </c>
      <c r="L431" s="2"/>
      <c r="M431" s="1"/>
      <c r="N431" s="3"/>
      <c r="O431" s="4"/>
      <c r="P431" s="3"/>
      <c r="Q431" s="3"/>
      <c r="R431" s="3"/>
      <c r="S431" s="3"/>
    </row>
    <row r="432" spans="1:19" ht="18" customHeight="1" x14ac:dyDescent="0.15">
      <c r="A432" s="36">
        <v>428</v>
      </c>
      <c r="B432" s="1"/>
      <c r="C432" s="1"/>
      <c r="D432" s="37" t="s">
        <v>10</v>
      </c>
      <c r="E432" s="2"/>
      <c r="F432" s="1"/>
      <c r="G432" s="3"/>
      <c r="H432" s="4"/>
      <c r="I432" s="1"/>
      <c r="J432" s="1"/>
      <c r="K432" s="37" t="s">
        <v>10</v>
      </c>
      <c r="L432" s="2"/>
      <c r="M432" s="1"/>
      <c r="N432" s="3"/>
      <c r="O432" s="4"/>
      <c r="P432" s="3"/>
      <c r="Q432" s="3"/>
      <c r="R432" s="3"/>
      <c r="S432" s="3"/>
    </row>
    <row r="433" spans="1:19" ht="18" customHeight="1" x14ac:dyDescent="0.15">
      <c r="A433" s="36">
        <v>429</v>
      </c>
      <c r="B433" s="1"/>
      <c r="C433" s="1"/>
      <c r="D433" s="37" t="s">
        <v>10</v>
      </c>
      <c r="E433" s="2"/>
      <c r="F433" s="1"/>
      <c r="G433" s="3"/>
      <c r="H433" s="4"/>
      <c r="I433" s="1"/>
      <c r="J433" s="1"/>
      <c r="K433" s="37" t="s">
        <v>10</v>
      </c>
      <c r="L433" s="2"/>
      <c r="M433" s="1"/>
      <c r="N433" s="3"/>
      <c r="O433" s="4"/>
      <c r="P433" s="3"/>
      <c r="Q433" s="3"/>
      <c r="R433" s="3"/>
      <c r="S433" s="3"/>
    </row>
    <row r="434" spans="1:19" ht="18" customHeight="1" x14ac:dyDescent="0.15">
      <c r="A434" s="36">
        <v>430</v>
      </c>
      <c r="B434" s="1"/>
      <c r="C434" s="1"/>
      <c r="D434" s="37" t="s">
        <v>10</v>
      </c>
      <c r="E434" s="2"/>
      <c r="F434" s="1"/>
      <c r="G434" s="3"/>
      <c r="H434" s="4"/>
      <c r="I434" s="1"/>
      <c r="J434" s="1"/>
      <c r="K434" s="37" t="s">
        <v>10</v>
      </c>
      <c r="L434" s="2"/>
      <c r="M434" s="1"/>
      <c r="N434" s="3"/>
      <c r="O434" s="4"/>
      <c r="P434" s="3"/>
      <c r="Q434" s="3"/>
      <c r="R434" s="3"/>
      <c r="S434" s="3"/>
    </row>
    <row r="435" spans="1:19" ht="18" customHeight="1" x14ac:dyDescent="0.15">
      <c r="A435" s="36">
        <v>431</v>
      </c>
      <c r="B435" s="1"/>
      <c r="C435" s="1"/>
      <c r="D435" s="37" t="s">
        <v>10</v>
      </c>
      <c r="E435" s="2"/>
      <c r="F435" s="1"/>
      <c r="G435" s="3"/>
      <c r="H435" s="4"/>
      <c r="I435" s="1"/>
      <c r="J435" s="1"/>
      <c r="K435" s="37" t="s">
        <v>10</v>
      </c>
      <c r="L435" s="2"/>
      <c r="M435" s="1"/>
      <c r="N435" s="3"/>
      <c r="O435" s="4"/>
      <c r="P435" s="3"/>
      <c r="Q435" s="3"/>
      <c r="R435" s="3"/>
      <c r="S435" s="3"/>
    </row>
    <row r="436" spans="1:19" ht="18" customHeight="1" x14ac:dyDescent="0.15">
      <c r="A436" s="36">
        <v>432</v>
      </c>
      <c r="B436" s="1"/>
      <c r="C436" s="1"/>
      <c r="D436" s="37" t="s">
        <v>10</v>
      </c>
      <c r="E436" s="2"/>
      <c r="F436" s="1"/>
      <c r="G436" s="3"/>
      <c r="H436" s="4"/>
      <c r="I436" s="1"/>
      <c r="J436" s="1"/>
      <c r="K436" s="37" t="s">
        <v>10</v>
      </c>
      <c r="L436" s="2"/>
      <c r="M436" s="1"/>
      <c r="N436" s="3"/>
      <c r="O436" s="4"/>
      <c r="P436" s="3"/>
      <c r="Q436" s="3"/>
      <c r="R436" s="3"/>
      <c r="S436" s="3"/>
    </row>
    <row r="437" spans="1:19" ht="18" customHeight="1" x14ac:dyDescent="0.15">
      <c r="A437" s="36">
        <v>433</v>
      </c>
      <c r="B437" s="1"/>
      <c r="C437" s="1"/>
      <c r="D437" s="37" t="s">
        <v>10</v>
      </c>
      <c r="E437" s="2"/>
      <c r="F437" s="1"/>
      <c r="G437" s="3"/>
      <c r="H437" s="4"/>
      <c r="I437" s="1"/>
      <c r="J437" s="1"/>
      <c r="K437" s="37" t="s">
        <v>10</v>
      </c>
      <c r="L437" s="2"/>
      <c r="M437" s="1"/>
      <c r="N437" s="3"/>
      <c r="O437" s="4"/>
      <c r="P437" s="3"/>
      <c r="Q437" s="3"/>
      <c r="R437" s="3"/>
      <c r="S437" s="3"/>
    </row>
    <row r="438" spans="1:19" ht="18" customHeight="1" x14ac:dyDescent="0.15">
      <c r="A438" s="36">
        <v>434</v>
      </c>
      <c r="B438" s="1"/>
      <c r="C438" s="1"/>
      <c r="D438" s="37" t="s">
        <v>10</v>
      </c>
      <c r="E438" s="2"/>
      <c r="F438" s="1"/>
      <c r="G438" s="3"/>
      <c r="H438" s="4"/>
      <c r="I438" s="1"/>
      <c r="J438" s="1"/>
      <c r="K438" s="37" t="s">
        <v>10</v>
      </c>
      <c r="L438" s="2"/>
      <c r="M438" s="1"/>
      <c r="N438" s="3"/>
      <c r="O438" s="4"/>
      <c r="P438" s="3"/>
      <c r="Q438" s="3"/>
      <c r="R438" s="3"/>
      <c r="S438" s="3"/>
    </row>
    <row r="439" spans="1:19" ht="18" customHeight="1" x14ac:dyDescent="0.15">
      <c r="A439" s="36">
        <v>435</v>
      </c>
      <c r="B439" s="1"/>
      <c r="C439" s="1"/>
      <c r="D439" s="37" t="s">
        <v>10</v>
      </c>
      <c r="E439" s="2"/>
      <c r="F439" s="1"/>
      <c r="G439" s="3"/>
      <c r="H439" s="4"/>
      <c r="I439" s="1"/>
      <c r="J439" s="1"/>
      <c r="K439" s="37" t="s">
        <v>10</v>
      </c>
      <c r="L439" s="2"/>
      <c r="M439" s="1"/>
      <c r="N439" s="3"/>
      <c r="O439" s="4"/>
      <c r="P439" s="3"/>
      <c r="Q439" s="3"/>
      <c r="R439" s="3"/>
      <c r="S439" s="3"/>
    </row>
    <row r="440" spans="1:19" ht="18" customHeight="1" x14ac:dyDescent="0.15">
      <c r="A440" s="36">
        <v>436</v>
      </c>
      <c r="B440" s="1"/>
      <c r="C440" s="1"/>
      <c r="D440" s="37" t="s">
        <v>10</v>
      </c>
      <c r="E440" s="2"/>
      <c r="F440" s="1"/>
      <c r="G440" s="3"/>
      <c r="H440" s="4"/>
      <c r="I440" s="1"/>
      <c r="J440" s="1"/>
      <c r="K440" s="37" t="s">
        <v>10</v>
      </c>
      <c r="L440" s="2"/>
      <c r="M440" s="1"/>
      <c r="N440" s="3"/>
      <c r="O440" s="4"/>
      <c r="P440" s="3"/>
      <c r="Q440" s="3"/>
      <c r="R440" s="3"/>
      <c r="S440" s="3"/>
    </row>
    <row r="441" spans="1:19" ht="18" customHeight="1" x14ac:dyDescent="0.15">
      <c r="A441" s="36">
        <v>437</v>
      </c>
      <c r="B441" s="1"/>
      <c r="C441" s="1"/>
      <c r="D441" s="37" t="s">
        <v>10</v>
      </c>
      <c r="E441" s="2"/>
      <c r="F441" s="1"/>
      <c r="G441" s="3"/>
      <c r="H441" s="4"/>
      <c r="I441" s="1"/>
      <c r="J441" s="1"/>
      <c r="K441" s="37" t="s">
        <v>10</v>
      </c>
      <c r="L441" s="2"/>
      <c r="M441" s="1"/>
      <c r="N441" s="3"/>
      <c r="O441" s="4"/>
      <c r="P441" s="3"/>
      <c r="Q441" s="3"/>
      <c r="R441" s="3"/>
      <c r="S441" s="3"/>
    </row>
    <row r="442" spans="1:19" ht="18" customHeight="1" x14ac:dyDescent="0.15">
      <c r="A442" s="36">
        <v>438</v>
      </c>
      <c r="B442" s="1"/>
      <c r="C442" s="1"/>
      <c r="D442" s="37" t="s">
        <v>10</v>
      </c>
      <c r="E442" s="2"/>
      <c r="F442" s="1"/>
      <c r="G442" s="3"/>
      <c r="H442" s="4"/>
      <c r="I442" s="1"/>
      <c r="J442" s="1"/>
      <c r="K442" s="37" t="s">
        <v>10</v>
      </c>
      <c r="L442" s="2"/>
      <c r="M442" s="1"/>
      <c r="N442" s="3"/>
      <c r="O442" s="4"/>
      <c r="P442" s="3"/>
      <c r="Q442" s="3"/>
      <c r="R442" s="3"/>
      <c r="S442" s="3"/>
    </row>
    <row r="443" spans="1:19" ht="18" customHeight="1" x14ac:dyDescent="0.15">
      <c r="A443" s="36">
        <v>439</v>
      </c>
      <c r="B443" s="1"/>
      <c r="C443" s="1"/>
      <c r="D443" s="37" t="s">
        <v>10</v>
      </c>
      <c r="E443" s="2"/>
      <c r="F443" s="1"/>
      <c r="G443" s="3"/>
      <c r="H443" s="4"/>
      <c r="I443" s="1"/>
      <c r="J443" s="1"/>
      <c r="K443" s="37" t="s">
        <v>10</v>
      </c>
      <c r="L443" s="2"/>
      <c r="M443" s="1"/>
      <c r="N443" s="3"/>
      <c r="O443" s="4"/>
      <c r="P443" s="3"/>
      <c r="Q443" s="3"/>
      <c r="R443" s="3"/>
      <c r="S443" s="3"/>
    </row>
    <row r="444" spans="1:19" ht="18" customHeight="1" x14ac:dyDescent="0.15">
      <c r="A444" s="36">
        <v>440</v>
      </c>
      <c r="B444" s="1"/>
      <c r="C444" s="1"/>
      <c r="D444" s="37" t="s">
        <v>10</v>
      </c>
      <c r="E444" s="2"/>
      <c r="F444" s="1"/>
      <c r="G444" s="3"/>
      <c r="H444" s="4"/>
      <c r="I444" s="1"/>
      <c r="J444" s="1"/>
      <c r="K444" s="37" t="s">
        <v>10</v>
      </c>
      <c r="L444" s="2"/>
      <c r="M444" s="1"/>
      <c r="N444" s="3"/>
      <c r="O444" s="4"/>
      <c r="P444" s="3"/>
      <c r="Q444" s="3"/>
      <c r="R444" s="3"/>
      <c r="S444" s="3"/>
    </row>
    <row r="445" spans="1:19" ht="18" customHeight="1" x14ac:dyDescent="0.15">
      <c r="A445" s="36">
        <v>441</v>
      </c>
      <c r="B445" s="1"/>
      <c r="C445" s="1"/>
      <c r="D445" s="37" t="s">
        <v>10</v>
      </c>
      <c r="E445" s="2"/>
      <c r="F445" s="1"/>
      <c r="G445" s="3"/>
      <c r="H445" s="4"/>
      <c r="I445" s="1"/>
      <c r="J445" s="1"/>
      <c r="K445" s="37" t="s">
        <v>10</v>
      </c>
      <c r="L445" s="2"/>
      <c r="M445" s="1"/>
      <c r="N445" s="3"/>
      <c r="O445" s="4"/>
      <c r="P445" s="3"/>
      <c r="Q445" s="3"/>
      <c r="R445" s="3"/>
      <c r="S445" s="3"/>
    </row>
    <row r="446" spans="1:19" ht="18" customHeight="1" x14ac:dyDescent="0.15">
      <c r="A446" s="36">
        <v>442</v>
      </c>
      <c r="B446" s="1"/>
      <c r="C446" s="1"/>
      <c r="D446" s="37" t="s">
        <v>10</v>
      </c>
      <c r="E446" s="2"/>
      <c r="F446" s="1"/>
      <c r="G446" s="3"/>
      <c r="H446" s="4"/>
      <c r="I446" s="1"/>
      <c r="J446" s="1"/>
      <c r="K446" s="37" t="s">
        <v>10</v>
      </c>
      <c r="L446" s="2"/>
      <c r="M446" s="1"/>
      <c r="N446" s="3"/>
      <c r="O446" s="4"/>
      <c r="P446" s="3"/>
      <c r="Q446" s="3"/>
      <c r="R446" s="3"/>
      <c r="S446" s="3"/>
    </row>
    <row r="447" spans="1:19" ht="18" customHeight="1" x14ac:dyDescent="0.15">
      <c r="A447" s="36">
        <v>443</v>
      </c>
      <c r="B447" s="1"/>
      <c r="C447" s="1"/>
      <c r="D447" s="37" t="s">
        <v>10</v>
      </c>
      <c r="E447" s="2"/>
      <c r="F447" s="1"/>
      <c r="G447" s="3"/>
      <c r="H447" s="4"/>
      <c r="I447" s="1"/>
      <c r="J447" s="1"/>
      <c r="K447" s="37" t="s">
        <v>10</v>
      </c>
      <c r="L447" s="2"/>
      <c r="M447" s="1"/>
      <c r="N447" s="3"/>
      <c r="O447" s="4"/>
      <c r="P447" s="3"/>
      <c r="Q447" s="3"/>
      <c r="R447" s="3"/>
      <c r="S447" s="3"/>
    </row>
    <row r="448" spans="1:19" ht="18" customHeight="1" x14ac:dyDescent="0.15">
      <c r="A448" s="36">
        <v>444</v>
      </c>
      <c r="B448" s="1"/>
      <c r="C448" s="1"/>
      <c r="D448" s="37" t="s">
        <v>10</v>
      </c>
      <c r="E448" s="2"/>
      <c r="F448" s="1"/>
      <c r="G448" s="3"/>
      <c r="H448" s="4"/>
      <c r="I448" s="1"/>
      <c r="J448" s="1"/>
      <c r="K448" s="37" t="s">
        <v>10</v>
      </c>
      <c r="L448" s="2"/>
      <c r="M448" s="1"/>
      <c r="N448" s="3"/>
      <c r="O448" s="4"/>
      <c r="P448" s="3"/>
      <c r="Q448" s="3"/>
      <c r="R448" s="3"/>
      <c r="S448" s="3"/>
    </row>
    <row r="449" spans="1:19" ht="18" customHeight="1" x14ac:dyDescent="0.15">
      <c r="A449" s="36">
        <v>445</v>
      </c>
      <c r="B449" s="1"/>
      <c r="C449" s="1"/>
      <c r="D449" s="37" t="s">
        <v>10</v>
      </c>
      <c r="E449" s="2"/>
      <c r="F449" s="1"/>
      <c r="G449" s="3"/>
      <c r="H449" s="4"/>
      <c r="I449" s="1"/>
      <c r="J449" s="1"/>
      <c r="K449" s="37" t="s">
        <v>10</v>
      </c>
      <c r="L449" s="2"/>
      <c r="M449" s="1"/>
      <c r="N449" s="3"/>
      <c r="O449" s="4"/>
      <c r="P449" s="3"/>
      <c r="Q449" s="3"/>
      <c r="R449" s="3"/>
      <c r="S449" s="3"/>
    </row>
    <row r="450" spans="1:19" ht="18" customHeight="1" x14ac:dyDescent="0.15">
      <c r="A450" s="36">
        <v>446</v>
      </c>
      <c r="B450" s="1"/>
      <c r="C450" s="1"/>
      <c r="D450" s="37" t="s">
        <v>10</v>
      </c>
      <c r="E450" s="2"/>
      <c r="F450" s="1"/>
      <c r="G450" s="3"/>
      <c r="H450" s="4"/>
      <c r="I450" s="1"/>
      <c r="J450" s="1"/>
      <c r="K450" s="37" t="s">
        <v>10</v>
      </c>
      <c r="L450" s="2"/>
      <c r="M450" s="1"/>
      <c r="N450" s="3"/>
      <c r="O450" s="4"/>
      <c r="P450" s="3"/>
      <c r="Q450" s="3"/>
      <c r="R450" s="3"/>
      <c r="S450" s="3"/>
    </row>
    <row r="451" spans="1:19" ht="18" customHeight="1" x14ac:dyDescent="0.15">
      <c r="A451" s="36">
        <v>447</v>
      </c>
      <c r="B451" s="1"/>
      <c r="C451" s="1"/>
      <c r="D451" s="37" t="s">
        <v>10</v>
      </c>
      <c r="E451" s="2"/>
      <c r="F451" s="1"/>
      <c r="G451" s="3"/>
      <c r="H451" s="4"/>
      <c r="I451" s="1"/>
      <c r="J451" s="1"/>
      <c r="K451" s="37" t="s">
        <v>10</v>
      </c>
      <c r="L451" s="2"/>
      <c r="M451" s="1"/>
      <c r="N451" s="3"/>
      <c r="O451" s="4"/>
      <c r="P451" s="3"/>
      <c r="Q451" s="3"/>
      <c r="R451" s="3"/>
      <c r="S451" s="3"/>
    </row>
    <row r="452" spans="1:19" ht="18" customHeight="1" x14ac:dyDescent="0.15">
      <c r="A452" s="36">
        <v>448</v>
      </c>
      <c r="B452" s="1"/>
      <c r="C452" s="1"/>
      <c r="D452" s="37" t="s">
        <v>10</v>
      </c>
      <c r="E452" s="2"/>
      <c r="F452" s="1"/>
      <c r="G452" s="3"/>
      <c r="H452" s="4"/>
      <c r="I452" s="1"/>
      <c r="J452" s="1"/>
      <c r="K452" s="37" t="s">
        <v>10</v>
      </c>
      <c r="L452" s="2"/>
      <c r="M452" s="1"/>
      <c r="N452" s="3"/>
      <c r="O452" s="4"/>
      <c r="P452" s="3"/>
      <c r="Q452" s="3"/>
      <c r="R452" s="3"/>
      <c r="S452" s="3"/>
    </row>
    <row r="453" spans="1:19" ht="18" customHeight="1" x14ac:dyDescent="0.15">
      <c r="A453" s="36">
        <v>449</v>
      </c>
      <c r="B453" s="1"/>
      <c r="C453" s="1"/>
      <c r="D453" s="37" t="s">
        <v>10</v>
      </c>
      <c r="E453" s="2"/>
      <c r="F453" s="1"/>
      <c r="G453" s="3"/>
      <c r="H453" s="4"/>
      <c r="I453" s="1"/>
      <c r="J453" s="1"/>
      <c r="K453" s="37" t="s">
        <v>10</v>
      </c>
      <c r="L453" s="2"/>
      <c r="M453" s="1"/>
      <c r="N453" s="3"/>
      <c r="O453" s="4"/>
      <c r="P453" s="3"/>
      <c r="Q453" s="3"/>
      <c r="R453" s="3"/>
      <c r="S453" s="3"/>
    </row>
    <row r="454" spans="1:19" ht="18" customHeight="1" x14ac:dyDescent="0.15">
      <c r="A454" s="36">
        <v>450</v>
      </c>
      <c r="B454" s="1"/>
      <c r="C454" s="1"/>
      <c r="D454" s="37" t="s">
        <v>10</v>
      </c>
      <c r="E454" s="2"/>
      <c r="F454" s="1"/>
      <c r="G454" s="3"/>
      <c r="H454" s="4"/>
      <c r="I454" s="1"/>
      <c r="J454" s="1"/>
      <c r="K454" s="37" t="s">
        <v>10</v>
      </c>
      <c r="L454" s="2"/>
      <c r="M454" s="1"/>
      <c r="N454" s="3"/>
      <c r="O454" s="4"/>
      <c r="P454" s="3"/>
      <c r="Q454" s="3"/>
      <c r="R454" s="3"/>
      <c r="S454" s="3"/>
    </row>
    <row r="455" spans="1:19" ht="18" customHeight="1" x14ac:dyDescent="0.15">
      <c r="A455" s="36">
        <v>451</v>
      </c>
      <c r="B455" s="1"/>
      <c r="C455" s="1"/>
      <c r="D455" s="37" t="s">
        <v>10</v>
      </c>
      <c r="E455" s="2"/>
      <c r="F455" s="1"/>
      <c r="G455" s="3"/>
      <c r="H455" s="4"/>
      <c r="I455" s="1"/>
      <c r="J455" s="1"/>
      <c r="K455" s="37" t="s">
        <v>10</v>
      </c>
      <c r="L455" s="2"/>
      <c r="M455" s="1"/>
      <c r="N455" s="3"/>
      <c r="O455" s="4"/>
      <c r="P455" s="3"/>
      <c r="Q455" s="3"/>
      <c r="R455" s="3"/>
      <c r="S455" s="3"/>
    </row>
    <row r="456" spans="1:19" ht="18" customHeight="1" x14ac:dyDescent="0.15">
      <c r="A456" s="36">
        <v>452</v>
      </c>
      <c r="B456" s="1"/>
      <c r="C456" s="1"/>
      <c r="D456" s="37" t="s">
        <v>10</v>
      </c>
      <c r="E456" s="2"/>
      <c r="F456" s="1"/>
      <c r="G456" s="3"/>
      <c r="H456" s="4"/>
      <c r="I456" s="1"/>
      <c r="J456" s="1"/>
      <c r="K456" s="37" t="s">
        <v>10</v>
      </c>
      <c r="L456" s="2"/>
      <c r="M456" s="1"/>
      <c r="N456" s="3"/>
      <c r="O456" s="4"/>
      <c r="P456" s="3"/>
      <c r="Q456" s="3"/>
      <c r="R456" s="3"/>
      <c r="S456" s="3"/>
    </row>
    <row r="457" spans="1:19" ht="18" customHeight="1" x14ac:dyDescent="0.15">
      <c r="A457" s="36">
        <v>453</v>
      </c>
      <c r="B457" s="1"/>
      <c r="C457" s="1"/>
      <c r="D457" s="37" t="s">
        <v>10</v>
      </c>
      <c r="E457" s="2"/>
      <c r="F457" s="1"/>
      <c r="G457" s="3"/>
      <c r="H457" s="4"/>
      <c r="I457" s="1"/>
      <c r="J457" s="1"/>
      <c r="K457" s="37" t="s">
        <v>10</v>
      </c>
      <c r="L457" s="2"/>
      <c r="M457" s="1"/>
      <c r="N457" s="3"/>
      <c r="O457" s="4"/>
      <c r="P457" s="3"/>
      <c r="Q457" s="3"/>
      <c r="R457" s="3"/>
      <c r="S457" s="3"/>
    </row>
    <row r="458" spans="1:19" ht="18" customHeight="1" x14ac:dyDescent="0.15">
      <c r="A458" s="36">
        <v>454</v>
      </c>
      <c r="B458" s="1"/>
      <c r="C458" s="1"/>
      <c r="D458" s="37" t="s">
        <v>10</v>
      </c>
      <c r="E458" s="2"/>
      <c r="F458" s="1"/>
      <c r="G458" s="3"/>
      <c r="H458" s="4"/>
      <c r="I458" s="1"/>
      <c r="J458" s="1"/>
      <c r="K458" s="37" t="s">
        <v>10</v>
      </c>
      <c r="L458" s="2"/>
      <c r="M458" s="1"/>
      <c r="N458" s="3"/>
      <c r="O458" s="4"/>
      <c r="P458" s="3"/>
      <c r="Q458" s="3"/>
      <c r="R458" s="3"/>
      <c r="S458" s="3"/>
    </row>
    <row r="459" spans="1:19" ht="18" customHeight="1" x14ac:dyDescent="0.15">
      <c r="A459" s="36">
        <v>455</v>
      </c>
      <c r="B459" s="1"/>
      <c r="C459" s="1"/>
      <c r="D459" s="37" t="s">
        <v>10</v>
      </c>
      <c r="E459" s="2"/>
      <c r="F459" s="1"/>
      <c r="G459" s="3"/>
      <c r="H459" s="4"/>
      <c r="I459" s="1"/>
      <c r="J459" s="1"/>
      <c r="K459" s="37" t="s">
        <v>10</v>
      </c>
      <c r="L459" s="2"/>
      <c r="M459" s="1"/>
      <c r="N459" s="3"/>
      <c r="O459" s="4"/>
      <c r="P459" s="3"/>
      <c r="Q459" s="3"/>
      <c r="R459" s="3"/>
      <c r="S459" s="3"/>
    </row>
    <row r="460" spans="1:19" ht="18" customHeight="1" x14ac:dyDescent="0.15">
      <c r="A460" s="36">
        <v>456</v>
      </c>
      <c r="B460" s="1"/>
      <c r="C460" s="1"/>
      <c r="D460" s="37" t="s">
        <v>10</v>
      </c>
      <c r="E460" s="2"/>
      <c r="F460" s="1"/>
      <c r="G460" s="3"/>
      <c r="H460" s="4"/>
      <c r="I460" s="1"/>
      <c r="J460" s="1"/>
      <c r="K460" s="37" t="s">
        <v>10</v>
      </c>
      <c r="L460" s="2"/>
      <c r="M460" s="1"/>
      <c r="N460" s="3"/>
      <c r="O460" s="4"/>
      <c r="P460" s="3"/>
      <c r="Q460" s="3"/>
      <c r="R460" s="3"/>
      <c r="S460" s="3"/>
    </row>
    <row r="461" spans="1:19" ht="18" customHeight="1" x14ac:dyDescent="0.15">
      <c r="A461" s="36">
        <v>457</v>
      </c>
      <c r="B461" s="1"/>
      <c r="C461" s="1"/>
      <c r="D461" s="37" t="s">
        <v>10</v>
      </c>
      <c r="E461" s="2"/>
      <c r="F461" s="1"/>
      <c r="G461" s="3"/>
      <c r="H461" s="4"/>
      <c r="I461" s="1"/>
      <c r="J461" s="1"/>
      <c r="K461" s="37" t="s">
        <v>10</v>
      </c>
      <c r="L461" s="2"/>
      <c r="M461" s="1"/>
      <c r="N461" s="3"/>
      <c r="O461" s="4"/>
      <c r="P461" s="3"/>
      <c r="Q461" s="3"/>
      <c r="R461" s="3"/>
      <c r="S461" s="3"/>
    </row>
    <row r="462" spans="1:19" ht="18" customHeight="1" x14ac:dyDescent="0.15">
      <c r="A462" s="36">
        <v>458</v>
      </c>
      <c r="B462" s="1"/>
      <c r="C462" s="1"/>
      <c r="D462" s="37" t="s">
        <v>10</v>
      </c>
      <c r="E462" s="2"/>
      <c r="F462" s="1"/>
      <c r="G462" s="3"/>
      <c r="H462" s="4"/>
      <c r="I462" s="1"/>
      <c r="J462" s="1"/>
      <c r="K462" s="37" t="s">
        <v>10</v>
      </c>
      <c r="L462" s="2"/>
      <c r="M462" s="1"/>
      <c r="N462" s="3"/>
      <c r="O462" s="4"/>
      <c r="P462" s="3"/>
      <c r="Q462" s="3"/>
      <c r="R462" s="3"/>
      <c r="S462" s="3"/>
    </row>
    <row r="463" spans="1:19" ht="18" customHeight="1" x14ac:dyDescent="0.15">
      <c r="A463" s="36">
        <v>459</v>
      </c>
      <c r="B463" s="1"/>
      <c r="C463" s="1"/>
      <c r="D463" s="37" t="s">
        <v>10</v>
      </c>
      <c r="E463" s="2"/>
      <c r="F463" s="1"/>
      <c r="G463" s="3"/>
      <c r="H463" s="4"/>
      <c r="I463" s="1"/>
      <c r="J463" s="1"/>
      <c r="K463" s="37" t="s">
        <v>10</v>
      </c>
      <c r="L463" s="2"/>
      <c r="M463" s="1"/>
      <c r="N463" s="3"/>
      <c r="O463" s="4"/>
      <c r="P463" s="3"/>
      <c r="Q463" s="3"/>
      <c r="R463" s="3"/>
      <c r="S463" s="3"/>
    </row>
    <row r="464" spans="1:19" ht="18" customHeight="1" x14ac:dyDescent="0.15">
      <c r="A464" s="36">
        <v>460</v>
      </c>
      <c r="B464" s="1"/>
      <c r="C464" s="1"/>
      <c r="D464" s="37" t="s">
        <v>10</v>
      </c>
      <c r="E464" s="2"/>
      <c r="F464" s="1"/>
      <c r="G464" s="3"/>
      <c r="H464" s="4"/>
      <c r="I464" s="1"/>
      <c r="J464" s="1"/>
      <c r="K464" s="37" t="s">
        <v>10</v>
      </c>
      <c r="L464" s="2"/>
      <c r="M464" s="1"/>
      <c r="N464" s="3"/>
      <c r="O464" s="4"/>
      <c r="P464" s="3"/>
      <c r="Q464" s="3"/>
      <c r="R464" s="3"/>
      <c r="S464" s="3"/>
    </row>
    <row r="465" spans="1:19" ht="18" customHeight="1" x14ac:dyDescent="0.15">
      <c r="A465" s="36">
        <v>461</v>
      </c>
      <c r="B465" s="1"/>
      <c r="C465" s="1"/>
      <c r="D465" s="37" t="s">
        <v>10</v>
      </c>
      <c r="E465" s="2"/>
      <c r="F465" s="1"/>
      <c r="G465" s="3"/>
      <c r="H465" s="4"/>
      <c r="I465" s="1"/>
      <c r="J465" s="1"/>
      <c r="K465" s="37" t="s">
        <v>10</v>
      </c>
      <c r="L465" s="2"/>
      <c r="M465" s="1"/>
      <c r="N465" s="3"/>
      <c r="O465" s="4"/>
      <c r="P465" s="3"/>
      <c r="Q465" s="3"/>
      <c r="R465" s="3"/>
      <c r="S465" s="3"/>
    </row>
    <row r="466" spans="1:19" ht="18" customHeight="1" x14ac:dyDescent="0.15">
      <c r="A466" s="36">
        <v>462</v>
      </c>
      <c r="B466" s="1"/>
      <c r="C466" s="1"/>
      <c r="D466" s="37" t="s">
        <v>10</v>
      </c>
      <c r="E466" s="2"/>
      <c r="F466" s="1"/>
      <c r="G466" s="3"/>
      <c r="H466" s="4"/>
      <c r="I466" s="1"/>
      <c r="J466" s="1"/>
      <c r="K466" s="37" t="s">
        <v>10</v>
      </c>
      <c r="L466" s="2"/>
      <c r="M466" s="1"/>
      <c r="N466" s="3"/>
      <c r="O466" s="4"/>
      <c r="P466" s="3"/>
      <c r="Q466" s="3"/>
      <c r="R466" s="3"/>
      <c r="S466" s="3"/>
    </row>
    <row r="467" spans="1:19" ht="18" customHeight="1" x14ac:dyDescent="0.15">
      <c r="A467" s="36">
        <v>463</v>
      </c>
      <c r="B467" s="1"/>
      <c r="C467" s="1"/>
      <c r="D467" s="37" t="s">
        <v>10</v>
      </c>
      <c r="E467" s="2"/>
      <c r="F467" s="1"/>
      <c r="G467" s="3"/>
      <c r="H467" s="4"/>
      <c r="I467" s="1"/>
      <c r="J467" s="1"/>
      <c r="K467" s="37" t="s">
        <v>10</v>
      </c>
      <c r="L467" s="2"/>
      <c r="M467" s="1"/>
      <c r="N467" s="3"/>
      <c r="O467" s="4"/>
      <c r="P467" s="3"/>
      <c r="Q467" s="3"/>
      <c r="R467" s="3"/>
      <c r="S467" s="3"/>
    </row>
    <row r="468" spans="1:19" ht="18" customHeight="1" x14ac:dyDescent="0.15">
      <c r="A468" s="36">
        <v>464</v>
      </c>
      <c r="B468" s="1"/>
      <c r="C468" s="1"/>
      <c r="D468" s="37" t="s">
        <v>10</v>
      </c>
      <c r="E468" s="2"/>
      <c r="F468" s="1"/>
      <c r="G468" s="3"/>
      <c r="H468" s="4"/>
      <c r="I468" s="1"/>
      <c r="J468" s="1"/>
      <c r="K468" s="37" t="s">
        <v>10</v>
      </c>
      <c r="L468" s="2"/>
      <c r="M468" s="1"/>
      <c r="N468" s="3"/>
      <c r="O468" s="4"/>
      <c r="P468" s="3"/>
      <c r="Q468" s="3"/>
      <c r="R468" s="3"/>
      <c r="S468" s="3"/>
    </row>
    <row r="469" spans="1:19" ht="18" customHeight="1" x14ac:dyDescent="0.15">
      <c r="A469" s="36">
        <v>465</v>
      </c>
      <c r="B469" s="1"/>
      <c r="C469" s="1"/>
      <c r="D469" s="37" t="s">
        <v>10</v>
      </c>
      <c r="E469" s="2"/>
      <c r="F469" s="1"/>
      <c r="G469" s="3"/>
      <c r="H469" s="4"/>
      <c r="I469" s="1"/>
      <c r="J469" s="1"/>
      <c r="K469" s="37" t="s">
        <v>10</v>
      </c>
      <c r="L469" s="2"/>
      <c r="M469" s="1"/>
      <c r="N469" s="3"/>
      <c r="O469" s="4"/>
      <c r="P469" s="3"/>
      <c r="Q469" s="3"/>
      <c r="R469" s="3"/>
      <c r="S469" s="3"/>
    </row>
    <row r="470" spans="1:19" ht="18" customHeight="1" x14ac:dyDescent="0.15">
      <c r="A470" s="36">
        <v>466</v>
      </c>
      <c r="B470" s="1"/>
      <c r="C470" s="1"/>
      <c r="D470" s="37" t="s">
        <v>10</v>
      </c>
      <c r="E470" s="2"/>
      <c r="F470" s="1"/>
      <c r="G470" s="3"/>
      <c r="H470" s="4"/>
      <c r="I470" s="1"/>
      <c r="J470" s="1"/>
      <c r="K470" s="37" t="s">
        <v>10</v>
      </c>
      <c r="L470" s="2"/>
      <c r="M470" s="1"/>
      <c r="N470" s="3"/>
      <c r="O470" s="4"/>
      <c r="P470" s="3"/>
      <c r="Q470" s="3"/>
      <c r="R470" s="3"/>
      <c r="S470" s="3"/>
    </row>
    <row r="471" spans="1:19" ht="18" customHeight="1" x14ac:dyDescent="0.15">
      <c r="A471" s="36">
        <v>467</v>
      </c>
      <c r="B471" s="1"/>
      <c r="C471" s="1"/>
      <c r="D471" s="37" t="s">
        <v>10</v>
      </c>
      <c r="E471" s="2"/>
      <c r="F471" s="1"/>
      <c r="G471" s="3"/>
      <c r="H471" s="4"/>
      <c r="I471" s="1"/>
      <c r="J471" s="1"/>
      <c r="K471" s="37" t="s">
        <v>10</v>
      </c>
      <c r="L471" s="2"/>
      <c r="M471" s="1"/>
      <c r="N471" s="3"/>
      <c r="O471" s="4"/>
      <c r="P471" s="3"/>
      <c r="Q471" s="3"/>
      <c r="R471" s="3"/>
      <c r="S471" s="3"/>
    </row>
    <row r="472" spans="1:19" ht="18" customHeight="1" x14ac:dyDescent="0.15">
      <c r="A472" s="36">
        <v>468</v>
      </c>
      <c r="B472" s="1"/>
      <c r="C472" s="1"/>
      <c r="D472" s="37" t="s">
        <v>10</v>
      </c>
      <c r="E472" s="2"/>
      <c r="F472" s="1"/>
      <c r="G472" s="3"/>
      <c r="H472" s="4"/>
      <c r="I472" s="1"/>
      <c r="J472" s="1"/>
      <c r="K472" s="37" t="s">
        <v>10</v>
      </c>
      <c r="L472" s="2"/>
      <c r="M472" s="1"/>
      <c r="N472" s="3"/>
      <c r="O472" s="4"/>
      <c r="P472" s="3"/>
      <c r="Q472" s="3"/>
      <c r="R472" s="3"/>
      <c r="S472" s="3"/>
    </row>
    <row r="473" spans="1:19" ht="18" customHeight="1" x14ac:dyDescent="0.15">
      <c r="A473" s="36">
        <v>469</v>
      </c>
      <c r="B473" s="1"/>
      <c r="C473" s="1"/>
      <c r="D473" s="37" t="s">
        <v>10</v>
      </c>
      <c r="E473" s="2"/>
      <c r="F473" s="1"/>
      <c r="G473" s="3"/>
      <c r="H473" s="4"/>
      <c r="I473" s="1"/>
      <c r="J473" s="1"/>
      <c r="K473" s="37" t="s">
        <v>10</v>
      </c>
      <c r="L473" s="2"/>
      <c r="M473" s="1"/>
      <c r="N473" s="3"/>
      <c r="O473" s="4"/>
      <c r="P473" s="3"/>
      <c r="Q473" s="3"/>
      <c r="R473" s="3"/>
      <c r="S473" s="3"/>
    </row>
    <row r="474" spans="1:19" ht="18" customHeight="1" x14ac:dyDescent="0.15">
      <c r="A474" s="36">
        <v>470</v>
      </c>
      <c r="B474" s="1"/>
      <c r="C474" s="1"/>
      <c r="D474" s="37" t="s">
        <v>10</v>
      </c>
      <c r="E474" s="2"/>
      <c r="F474" s="1"/>
      <c r="G474" s="3"/>
      <c r="H474" s="4"/>
      <c r="I474" s="1"/>
      <c r="J474" s="1"/>
      <c r="K474" s="37" t="s">
        <v>10</v>
      </c>
      <c r="L474" s="2"/>
      <c r="M474" s="1"/>
      <c r="N474" s="3"/>
      <c r="O474" s="4"/>
      <c r="P474" s="3"/>
      <c r="Q474" s="3"/>
      <c r="R474" s="3"/>
      <c r="S474" s="3"/>
    </row>
    <row r="475" spans="1:19" ht="18" customHeight="1" x14ac:dyDescent="0.15">
      <c r="A475" s="36">
        <v>471</v>
      </c>
      <c r="B475" s="1"/>
      <c r="C475" s="1"/>
      <c r="D475" s="37" t="s">
        <v>10</v>
      </c>
      <c r="E475" s="2"/>
      <c r="F475" s="1"/>
      <c r="G475" s="3"/>
      <c r="H475" s="4"/>
      <c r="I475" s="1"/>
      <c r="J475" s="1"/>
      <c r="K475" s="37" t="s">
        <v>10</v>
      </c>
      <c r="L475" s="2"/>
      <c r="M475" s="1"/>
      <c r="N475" s="3"/>
      <c r="O475" s="4"/>
      <c r="P475" s="3"/>
      <c r="Q475" s="3"/>
      <c r="R475" s="3"/>
      <c r="S475" s="3"/>
    </row>
    <row r="476" spans="1:19" ht="18" customHeight="1" x14ac:dyDescent="0.15">
      <c r="A476" s="36">
        <v>472</v>
      </c>
      <c r="B476" s="1"/>
      <c r="C476" s="1"/>
      <c r="D476" s="37" t="s">
        <v>10</v>
      </c>
      <c r="E476" s="2"/>
      <c r="F476" s="1"/>
      <c r="G476" s="3"/>
      <c r="H476" s="4"/>
      <c r="I476" s="1"/>
      <c r="J476" s="1"/>
      <c r="K476" s="37" t="s">
        <v>10</v>
      </c>
      <c r="L476" s="2"/>
      <c r="M476" s="1"/>
      <c r="N476" s="3"/>
      <c r="O476" s="4"/>
      <c r="P476" s="3"/>
      <c r="Q476" s="3"/>
      <c r="R476" s="3"/>
      <c r="S476" s="3"/>
    </row>
    <row r="477" spans="1:19" ht="18" customHeight="1" x14ac:dyDescent="0.15">
      <c r="A477" s="36">
        <v>473</v>
      </c>
      <c r="B477" s="1"/>
      <c r="C477" s="1"/>
      <c r="D477" s="37" t="s">
        <v>10</v>
      </c>
      <c r="E477" s="2"/>
      <c r="F477" s="1"/>
      <c r="G477" s="3"/>
      <c r="H477" s="4"/>
      <c r="I477" s="1"/>
      <c r="J477" s="1"/>
      <c r="K477" s="37" t="s">
        <v>10</v>
      </c>
      <c r="L477" s="2"/>
      <c r="M477" s="1"/>
      <c r="N477" s="3"/>
      <c r="O477" s="4"/>
      <c r="P477" s="3"/>
      <c r="Q477" s="3"/>
      <c r="R477" s="3"/>
      <c r="S477" s="3"/>
    </row>
    <row r="478" spans="1:19" ht="18" customHeight="1" x14ac:dyDescent="0.15">
      <c r="A478" s="36">
        <v>474</v>
      </c>
      <c r="B478" s="1"/>
      <c r="C478" s="1"/>
      <c r="D478" s="37" t="s">
        <v>10</v>
      </c>
      <c r="E478" s="2"/>
      <c r="F478" s="1"/>
      <c r="G478" s="3"/>
      <c r="H478" s="4"/>
      <c r="I478" s="1"/>
      <c r="J478" s="1"/>
      <c r="K478" s="37" t="s">
        <v>10</v>
      </c>
      <c r="L478" s="2"/>
      <c r="M478" s="1"/>
      <c r="N478" s="3"/>
      <c r="O478" s="4"/>
      <c r="P478" s="3"/>
      <c r="Q478" s="3"/>
      <c r="R478" s="3"/>
      <c r="S478" s="3"/>
    </row>
    <row r="479" spans="1:19" ht="18" customHeight="1" x14ac:dyDescent="0.15">
      <c r="A479" s="36">
        <v>475</v>
      </c>
      <c r="B479" s="1"/>
      <c r="C479" s="1"/>
      <c r="D479" s="37" t="s">
        <v>10</v>
      </c>
      <c r="E479" s="2"/>
      <c r="F479" s="1"/>
      <c r="G479" s="3"/>
      <c r="H479" s="4"/>
      <c r="I479" s="1"/>
      <c r="J479" s="1"/>
      <c r="K479" s="37" t="s">
        <v>10</v>
      </c>
      <c r="L479" s="2"/>
      <c r="M479" s="1"/>
      <c r="N479" s="3"/>
      <c r="O479" s="4"/>
      <c r="P479" s="3"/>
      <c r="Q479" s="3"/>
      <c r="R479" s="3"/>
      <c r="S479" s="3"/>
    </row>
    <row r="480" spans="1:19" ht="18" customHeight="1" x14ac:dyDescent="0.15">
      <c r="A480" s="36">
        <v>476</v>
      </c>
      <c r="B480" s="1"/>
      <c r="C480" s="1"/>
      <c r="D480" s="37" t="s">
        <v>10</v>
      </c>
      <c r="E480" s="2"/>
      <c r="F480" s="1"/>
      <c r="G480" s="3"/>
      <c r="H480" s="4"/>
      <c r="I480" s="1"/>
      <c r="J480" s="1"/>
      <c r="K480" s="37" t="s">
        <v>10</v>
      </c>
      <c r="L480" s="2"/>
      <c r="M480" s="1"/>
      <c r="N480" s="3"/>
      <c r="O480" s="4"/>
      <c r="P480" s="3"/>
      <c r="Q480" s="3"/>
      <c r="R480" s="3"/>
      <c r="S480" s="3"/>
    </row>
    <row r="481" spans="1:19" ht="18" customHeight="1" x14ac:dyDescent="0.15">
      <c r="A481" s="36">
        <v>477</v>
      </c>
      <c r="B481" s="1"/>
      <c r="C481" s="1"/>
      <c r="D481" s="37" t="s">
        <v>10</v>
      </c>
      <c r="E481" s="2"/>
      <c r="F481" s="1"/>
      <c r="G481" s="3"/>
      <c r="H481" s="4"/>
      <c r="I481" s="1"/>
      <c r="J481" s="1"/>
      <c r="K481" s="37" t="s">
        <v>10</v>
      </c>
      <c r="L481" s="2"/>
      <c r="M481" s="1"/>
      <c r="N481" s="3"/>
      <c r="O481" s="4"/>
      <c r="P481" s="3"/>
      <c r="Q481" s="3"/>
      <c r="R481" s="3"/>
      <c r="S481" s="3"/>
    </row>
    <row r="482" spans="1:19" ht="18" customHeight="1" x14ac:dyDescent="0.15">
      <c r="A482" s="36">
        <v>478</v>
      </c>
      <c r="B482" s="1"/>
      <c r="C482" s="1"/>
      <c r="D482" s="37" t="s">
        <v>10</v>
      </c>
      <c r="E482" s="2"/>
      <c r="F482" s="1"/>
      <c r="G482" s="3"/>
      <c r="H482" s="4"/>
      <c r="I482" s="1"/>
      <c r="J482" s="1"/>
      <c r="K482" s="37" t="s">
        <v>10</v>
      </c>
      <c r="L482" s="2"/>
      <c r="M482" s="1"/>
      <c r="N482" s="3"/>
      <c r="O482" s="4"/>
      <c r="P482" s="3"/>
      <c r="Q482" s="3"/>
      <c r="R482" s="3"/>
      <c r="S482" s="3"/>
    </row>
    <row r="483" spans="1:19" ht="18" customHeight="1" x14ac:dyDescent="0.15">
      <c r="A483" s="36">
        <v>479</v>
      </c>
      <c r="B483" s="1"/>
      <c r="C483" s="1"/>
      <c r="D483" s="37" t="s">
        <v>10</v>
      </c>
      <c r="E483" s="2"/>
      <c r="F483" s="1"/>
      <c r="G483" s="3"/>
      <c r="H483" s="4"/>
      <c r="I483" s="1"/>
      <c r="J483" s="1"/>
      <c r="K483" s="37" t="s">
        <v>10</v>
      </c>
      <c r="L483" s="2"/>
      <c r="M483" s="1"/>
      <c r="N483" s="3"/>
      <c r="O483" s="4"/>
      <c r="P483" s="3"/>
      <c r="Q483" s="3"/>
      <c r="R483" s="3"/>
      <c r="S483" s="3"/>
    </row>
    <row r="484" spans="1:19" ht="18" customHeight="1" x14ac:dyDescent="0.15">
      <c r="A484" s="36">
        <v>480</v>
      </c>
      <c r="B484" s="1"/>
      <c r="C484" s="1"/>
      <c r="D484" s="37" t="s">
        <v>10</v>
      </c>
      <c r="E484" s="2"/>
      <c r="F484" s="1"/>
      <c r="G484" s="3"/>
      <c r="H484" s="4"/>
      <c r="I484" s="1"/>
      <c r="J484" s="1"/>
      <c r="K484" s="37" t="s">
        <v>10</v>
      </c>
      <c r="L484" s="2"/>
      <c r="M484" s="1"/>
      <c r="N484" s="3"/>
      <c r="O484" s="4"/>
      <c r="P484" s="3"/>
      <c r="Q484" s="3"/>
      <c r="R484" s="3"/>
      <c r="S484" s="3"/>
    </row>
    <row r="485" spans="1:19" ht="18" customHeight="1" x14ac:dyDescent="0.15">
      <c r="A485" s="36">
        <v>481</v>
      </c>
      <c r="B485" s="1"/>
      <c r="C485" s="1"/>
      <c r="D485" s="37" t="s">
        <v>10</v>
      </c>
      <c r="E485" s="2"/>
      <c r="F485" s="1"/>
      <c r="G485" s="3"/>
      <c r="H485" s="4"/>
      <c r="I485" s="1"/>
      <c r="J485" s="1"/>
      <c r="K485" s="37" t="s">
        <v>10</v>
      </c>
      <c r="L485" s="2"/>
      <c r="M485" s="1"/>
      <c r="N485" s="3"/>
      <c r="O485" s="4"/>
      <c r="P485" s="3"/>
      <c r="Q485" s="3"/>
      <c r="R485" s="3"/>
      <c r="S485" s="3"/>
    </row>
    <row r="486" spans="1:19" ht="18" customHeight="1" x14ac:dyDescent="0.15">
      <c r="A486" s="36">
        <v>482</v>
      </c>
      <c r="B486" s="1"/>
      <c r="C486" s="1"/>
      <c r="D486" s="37" t="s">
        <v>10</v>
      </c>
      <c r="E486" s="2"/>
      <c r="F486" s="1"/>
      <c r="G486" s="3"/>
      <c r="H486" s="4"/>
      <c r="I486" s="1"/>
      <c r="J486" s="1"/>
      <c r="K486" s="37" t="s">
        <v>10</v>
      </c>
      <c r="L486" s="2"/>
      <c r="M486" s="1"/>
      <c r="N486" s="3"/>
      <c r="O486" s="4"/>
      <c r="P486" s="3"/>
      <c r="Q486" s="3"/>
      <c r="R486" s="3"/>
      <c r="S486" s="3"/>
    </row>
    <row r="487" spans="1:19" ht="18" customHeight="1" x14ac:dyDescent="0.15">
      <c r="A487" s="36">
        <v>483</v>
      </c>
      <c r="B487" s="1"/>
      <c r="C487" s="1"/>
      <c r="D487" s="37" t="s">
        <v>10</v>
      </c>
      <c r="E487" s="2"/>
      <c r="F487" s="1"/>
      <c r="G487" s="3"/>
      <c r="H487" s="4"/>
      <c r="I487" s="1"/>
      <c r="J487" s="1"/>
      <c r="K487" s="37" t="s">
        <v>10</v>
      </c>
      <c r="L487" s="2"/>
      <c r="M487" s="1"/>
      <c r="N487" s="3"/>
      <c r="O487" s="4"/>
      <c r="P487" s="3"/>
      <c r="Q487" s="3"/>
      <c r="R487" s="3"/>
      <c r="S487" s="3"/>
    </row>
    <row r="488" spans="1:19" ht="18" customHeight="1" x14ac:dyDescent="0.15">
      <c r="A488" s="36">
        <v>484</v>
      </c>
      <c r="B488" s="1"/>
      <c r="C488" s="1"/>
      <c r="D488" s="37" t="s">
        <v>10</v>
      </c>
      <c r="E488" s="2"/>
      <c r="F488" s="1"/>
      <c r="G488" s="3"/>
      <c r="H488" s="4"/>
      <c r="I488" s="1"/>
      <c r="J488" s="1"/>
      <c r="K488" s="37" t="s">
        <v>10</v>
      </c>
      <c r="L488" s="2"/>
      <c r="M488" s="1"/>
      <c r="N488" s="3"/>
      <c r="O488" s="4"/>
      <c r="P488" s="3"/>
      <c r="Q488" s="3"/>
      <c r="R488" s="3"/>
      <c r="S488" s="3"/>
    </row>
    <row r="489" spans="1:19" ht="18" customHeight="1" x14ac:dyDescent="0.15">
      <c r="A489" s="36">
        <v>485</v>
      </c>
      <c r="B489" s="1"/>
      <c r="C489" s="1"/>
      <c r="D489" s="37" t="s">
        <v>10</v>
      </c>
      <c r="E489" s="2"/>
      <c r="F489" s="1"/>
      <c r="G489" s="3"/>
      <c r="H489" s="4"/>
      <c r="I489" s="1"/>
      <c r="J489" s="1"/>
      <c r="K489" s="37" t="s">
        <v>10</v>
      </c>
      <c r="L489" s="2"/>
      <c r="M489" s="1"/>
      <c r="N489" s="3"/>
      <c r="O489" s="4"/>
      <c r="P489" s="3"/>
      <c r="Q489" s="3"/>
      <c r="R489" s="3"/>
      <c r="S489" s="3"/>
    </row>
    <row r="490" spans="1:19" ht="18" customHeight="1" x14ac:dyDescent="0.15">
      <c r="A490" s="36">
        <v>486</v>
      </c>
      <c r="B490" s="1"/>
      <c r="C490" s="1"/>
      <c r="D490" s="37" t="s">
        <v>10</v>
      </c>
      <c r="E490" s="2"/>
      <c r="F490" s="1"/>
      <c r="G490" s="3"/>
      <c r="H490" s="4"/>
      <c r="I490" s="1"/>
      <c r="J490" s="1"/>
      <c r="K490" s="37" t="s">
        <v>10</v>
      </c>
      <c r="L490" s="2"/>
      <c r="M490" s="1"/>
      <c r="N490" s="3"/>
      <c r="O490" s="4"/>
      <c r="P490" s="3"/>
      <c r="Q490" s="3"/>
      <c r="R490" s="3"/>
      <c r="S490" s="3"/>
    </row>
    <row r="491" spans="1:19" ht="18" customHeight="1" x14ac:dyDescent="0.15">
      <c r="A491" s="36">
        <v>487</v>
      </c>
      <c r="B491" s="1"/>
      <c r="C491" s="1"/>
      <c r="D491" s="37" t="s">
        <v>10</v>
      </c>
      <c r="E491" s="2"/>
      <c r="F491" s="1"/>
      <c r="G491" s="3"/>
      <c r="H491" s="4"/>
      <c r="I491" s="1"/>
      <c r="J491" s="1"/>
      <c r="K491" s="37" t="s">
        <v>10</v>
      </c>
      <c r="L491" s="2"/>
      <c r="M491" s="1"/>
      <c r="N491" s="3"/>
      <c r="O491" s="4"/>
      <c r="P491" s="3"/>
      <c r="Q491" s="3"/>
      <c r="R491" s="3"/>
      <c r="S491" s="3"/>
    </row>
    <row r="492" spans="1:19" ht="18" customHeight="1" x14ac:dyDescent="0.15">
      <c r="A492" s="36">
        <v>488</v>
      </c>
      <c r="B492" s="1"/>
      <c r="C492" s="1"/>
      <c r="D492" s="37" t="s">
        <v>10</v>
      </c>
      <c r="E492" s="2"/>
      <c r="F492" s="1"/>
      <c r="G492" s="3"/>
      <c r="H492" s="4"/>
      <c r="I492" s="1"/>
      <c r="J492" s="1"/>
      <c r="K492" s="37" t="s">
        <v>10</v>
      </c>
      <c r="L492" s="2"/>
      <c r="M492" s="1"/>
      <c r="N492" s="3"/>
      <c r="O492" s="4"/>
      <c r="P492" s="3"/>
      <c r="Q492" s="3"/>
      <c r="R492" s="3"/>
      <c r="S492" s="3"/>
    </row>
    <row r="493" spans="1:19" ht="18" customHeight="1" x14ac:dyDescent="0.15">
      <c r="A493" s="36">
        <v>489</v>
      </c>
      <c r="B493" s="1"/>
      <c r="C493" s="1"/>
      <c r="D493" s="37" t="s">
        <v>10</v>
      </c>
      <c r="E493" s="2"/>
      <c r="F493" s="1"/>
      <c r="G493" s="3"/>
      <c r="H493" s="4"/>
      <c r="I493" s="1"/>
      <c r="J493" s="1"/>
      <c r="K493" s="37" t="s">
        <v>10</v>
      </c>
      <c r="L493" s="2"/>
      <c r="M493" s="1"/>
      <c r="N493" s="3"/>
      <c r="O493" s="4"/>
      <c r="P493" s="3"/>
      <c r="Q493" s="3"/>
      <c r="R493" s="3"/>
      <c r="S493" s="3"/>
    </row>
    <row r="494" spans="1:19" ht="18" customHeight="1" x14ac:dyDescent="0.15">
      <c r="A494" s="36">
        <v>490</v>
      </c>
      <c r="B494" s="1"/>
      <c r="C494" s="1"/>
      <c r="D494" s="37" t="s">
        <v>10</v>
      </c>
      <c r="E494" s="2"/>
      <c r="F494" s="1"/>
      <c r="G494" s="3"/>
      <c r="H494" s="4"/>
      <c r="I494" s="1"/>
      <c r="J494" s="1"/>
      <c r="K494" s="37" t="s">
        <v>10</v>
      </c>
      <c r="L494" s="2"/>
      <c r="M494" s="1"/>
      <c r="N494" s="3"/>
      <c r="O494" s="4"/>
      <c r="P494" s="3"/>
      <c r="Q494" s="3"/>
      <c r="R494" s="3"/>
      <c r="S494" s="3"/>
    </row>
    <row r="495" spans="1:19" ht="18" customHeight="1" x14ac:dyDescent="0.15">
      <c r="A495" s="36">
        <v>491</v>
      </c>
      <c r="B495" s="1"/>
      <c r="C495" s="1"/>
      <c r="D495" s="37" t="s">
        <v>10</v>
      </c>
      <c r="E495" s="2"/>
      <c r="F495" s="1"/>
      <c r="G495" s="3"/>
      <c r="H495" s="4"/>
      <c r="I495" s="1"/>
      <c r="J495" s="1"/>
      <c r="K495" s="37" t="s">
        <v>10</v>
      </c>
      <c r="L495" s="2"/>
      <c r="M495" s="1"/>
      <c r="N495" s="3"/>
      <c r="O495" s="4"/>
      <c r="P495" s="3"/>
      <c r="Q495" s="3"/>
      <c r="R495" s="3"/>
      <c r="S495" s="3"/>
    </row>
    <row r="496" spans="1:19" ht="18" customHeight="1" x14ac:dyDescent="0.15">
      <c r="A496" s="36">
        <v>492</v>
      </c>
      <c r="B496" s="1"/>
      <c r="C496" s="1"/>
      <c r="D496" s="37" t="s">
        <v>10</v>
      </c>
      <c r="E496" s="2"/>
      <c r="F496" s="1"/>
      <c r="G496" s="3"/>
      <c r="H496" s="4"/>
      <c r="I496" s="1"/>
      <c r="J496" s="1"/>
      <c r="K496" s="37" t="s">
        <v>10</v>
      </c>
      <c r="L496" s="2"/>
      <c r="M496" s="1"/>
      <c r="N496" s="3"/>
      <c r="O496" s="4"/>
      <c r="P496" s="3"/>
      <c r="Q496" s="3"/>
      <c r="R496" s="3"/>
      <c r="S496" s="3"/>
    </row>
    <row r="497" spans="1:19" ht="18" customHeight="1" x14ac:dyDescent="0.15">
      <c r="A497" s="36">
        <v>493</v>
      </c>
      <c r="B497" s="1"/>
      <c r="C497" s="1"/>
      <c r="D497" s="37" t="s">
        <v>10</v>
      </c>
      <c r="E497" s="2"/>
      <c r="F497" s="1"/>
      <c r="G497" s="3"/>
      <c r="H497" s="4"/>
      <c r="I497" s="1"/>
      <c r="J497" s="1"/>
      <c r="K497" s="37" t="s">
        <v>10</v>
      </c>
      <c r="L497" s="2"/>
      <c r="M497" s="1"/>
      <c r="N497" s="3"/>
      <c r="O497" s="4"/>
      <c r="P497" s="3"/>
      <c r="Q497" s="3"/>
      <c r="R497" s="3"/>
      <c r="S497" s="3"/>
    </row>
    <row r="498" spans="1:19" ht="18" customHeight="1" x14ac:dyDescent="0.15">
      <c r="A498" s="36">
        <v>494</v>
      </c>
      <c r="B498" s="1"/>
      <c r="C498" s="1"/>
      <c r="D498" s="37" t="s">
        <v>10</v>
      </c>
      <c r="E498" s="2"/>
      <c r="F498" s="1"/>
      <c r="G498" s="3"/>
      <c r="H498" s="4"/>
      <c r="I498" s="1"/>
      <c r="J498" s="1"/>
      <c r="K498" s="37" t="s">
        <v>10</v>
      </c>
      <c r="L498" s="2"/>
      <c r="M498" s="1"/>
      <c r="N498" s="3"/>
      <c r="O498" s="4"/>
      <c r="P498" s="3"/>
      <c r="Q498" s="3"/>
      <c r="R498" s="3"/>
      <c r="S498" s="3"/>
    </row>
    <row r="499" spans="1:19" ht="18" customHeight="1" x14ac:dyDescent="0.15">
      <c r="A499" s="36">
        <v>495</v>
      </c>
      <c r="B499" s="1"/>
      <c r="C499" s="1"/>
      <c r="D499" s="37" t="s">
        <v>10</v>
      </c>
      <c r="E499" s="2"/>
      <c r="F499" s="1"/>
      <c r="G499" s="3"/>
      <c r="H499" s="4"/>
      <c r="I499" s="1"/>
      <c r="J499" s="1"/>
      <c r="K499" s="37" t="s">
        <v>10</v>
      </c>
      <c r="L499" s="2"/>
      <c r="M499" s="1"/>
      <c r="N499" s="3"/>
      <c r="O499" s="4"/>
      <c r="P499" s="3"/>
      <c r="Q499" s="3"/>
      <c r="R499" s="3"/>
      <c r="S499" s="3"/>
    </row>
    <row r="500" spans="1:19" ht="18" customHeight="1" x14ac:dyDescent="0.15">
      <c r="A500" s="36">
        <v>496</v>
      </c>
      <c r="B500" s="1"/>
      <c r="C500" s="1"/>
      <c r="D500" s="37" t="s">
        <v>10</v>
      </c>
      <c r="E500" s="2"/>
      <c r="F500" s="1"/>
      <c r="G500" s="3"/>
      <c r="H500" s="4"/>
      <c r="I500" s="1"/>
      <c r="J500" s="1"/>
      <c r="K500" s="37" t="s">
        <v>10</v>
      </c>
      <c r="L500" s="2"/>
      <c r="M500" s="1"/>
      <c r="N500" s="3"/>
      <c r="O500" s="4"/>
      <c r="P500" s="3"/>
      <c r="Q500" s="3"/>
      <c r="R500" s="3"/>
      <c r="S500" s="3"/>
    </row>
    <row r="501" spans="1:19" ht="18" customHeight="1" x14ac:dyDescent="0.15">
      <c r="A501" s="36">
        <v>497</v>
      </c>
      <c r="B501" s="1"/>
      <c r="C501" s="1"/>
      <c r="D501" s="37" t="s">
        <v>10</v>
      </c>
      <c r="E501" s="2"/>
      <c r="F501" s="1"/>
      <c r="G501" s="3"/>
      <c r="H501" s="4"/>
      <c r="I501" s="1"/>
      <c r="J501" s="1"/>
      <c r="K501" s="37" t="s">
        <v>10</v>
      </c>
      <c r="L501" s="2"/>
      <c r="M501" s="1"/>
      <c r="N501" s="3"/>
      <c r="O501" s="4"/>
      <c r="P501" s="3"/>
      <c r="Q501" s="3"/>
      <c r="R501" s="3"/>
      <c r="S501" s="3"/>
    </row>
    <row r="502" spans="1:19" ht="18" customHeight="1" x14ac:dyDescent="0.15">
      <c r="A502" s="36">
        <v>498</v>
      </c>
      <c r="B502" s="1"/>
      <c r="C502" s="1"/>
      <c r="D502" s="37" t="s">
        <v>10</v>
      </c>
      <c r="E502" s="2"/>
      <c r="F502" s="1"/>
      <c r="G502" s="3"/>
      <c r="H502" s="4"/>
      <c r="I502" s="1"/>
      <c r="J502" s="1"/>
      <c r="K502" s="37" t="s">
        <v>10</v>
      </c>
      <c r="L502" s="2"/>
      <c r="M502" s="1"/>
      <c r="N502" s="3"/>
      <c r="O502" s="4"/>
      <c r="P502" s="3"/>
      <c r="Q502" s="3"/>
      <c r="R502" s="3"/>
      <c r="S502" s="3"/>
    </row>
    <row r="503" spans="1:19" ht="18" customHeight="1" x14ac:dyDescent="0.15">
      <c r="A503" s="36">
        <v>499</v>
      </c>
      <c r="B503" s="1"/>
      <c r="C503" s="1"/>
      <c r="D503" s="37" t="s">
        <v>10</v>
      </c>
      <c r="E503" s="2"/>
      <c r="F503" s="1"/>
      <c r="G503" s="3"/>
      <c r="H503" s="4"/>
      <c r="I503" s="1"/>
      <c r="J503" s="1"/>
      <c r="K503" s="37" t="s">
        <v>10</v>
      </c>
      <c r="L503" s="2"/>
      <c r="M503" s="1"/>
      <c r="N503" s="3"/>
      <c r="O503" s="4"/>
      <c r="P503" s="3"/>
      <c r="Q503" s="3"/>
      <c r="R503" s="3"/>
      <c r="S503" s="3"/>
    </row>
    <row r="504" spans="1:19" ht="18" customHeight="1" x14ac:dyDescent="0.15">
      <c r="A504" s="36">
        <v>500</v>
      </c>
      <c r="B504" s="1"/>
      <c r="C504" s="1"/>
      <c r="D504" s="37" t="s">
        <v>10</v>
      </c>
      <c r="E504" s="2"/>
      <c r="F504" s="1"/>
      <c r="G504" s="3"/>
      <c r="H504" s="4"/>
      <c r="I504" s="1"/>
      <c r="J504" s="1"/>
      <c r="K504" s="37" t="s">
        <v>10</v>
      </c>
      <c r="L504" s="2"/>
      <c r="M504" s="1"/>
      <c r="N504" s="3"/>
      <c r="O504" s="4"/>
      <c r="P504" s="3"/>
      <c r="Q504" s="3"/>
      <c r="R504" s="3"/>
      <c r="S504" s="3"/>
    </row>
  </sheetData>
  <sheetProtection algorithmName="SHA-512" hashValue="kN6EJCKICzDo4wICq+ru3sll6PuTTodNZdw9RaChV5NZS3SpWwl2/GOY8sxCEvsPUX+DfqhK1oazdZ8jANyZgQ==" saltValue="DTHX8QkL+9DQHv5qnDHOWQ==" spinCount="100000" sheet="1" objects="1" scenarios="1"/>
  <mergeCells count="7">
    <mergeCell ref="R2:S2"/>
    <mergeCell ref="B2:H2"/>
    <mergeCell ref="I2:O2"/>
    <mergeCell ref="A2:A3"/>
    <mergeCell ref="D3:F3"/>
    <mergeCell ref="P2:Q2"/>
    <mergeCell ref="K3:M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6"/>
  <sheetViews>
    <sheetView showGridLines="0" workbookViewId="0">
      <selection activeCell="A2" sqref="A2"/>
    </sheetView>
  </sheetViews>
  <sheetFormatPr defaultColWidth="2.125" defaultRowHeight="12" x14ac:dyDescent="0.15"/>
  <cols>
    <col min="1" max="16384" width="2.125" style="5"/>
  </cols>
  <sheetData>
    <row r="1" spans="1:44" ht="18" customHeight="1" x14ac:dyDescent="0.15">
      <c r="A1" s="72" t="str">
        <f>IF('01　基本データ'!C3="","企業主導型保育事業利用状況報告書（令和　年４月１日現在）","企業主導型保育事業利用状況報告書（令和"&amp;'01　基本データ'!C3&amp;"年4月1日現在）")</f>
        <v>企業主導型保育事業利用状況報告書（令和　年４月１日現在）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</row>
    <row r="3" spans="1:44" ht="18" customHeight="1" x14ac:dyDescent="0.15">
      <c r="AH3" s="73" t="s">
        <v>52</v>
      </c>
      <c r="AI3" s="73"/>
      <c r="AJ3" s="73" t="str">
        <f>IF('01　基本データ'!C14="","",'01　基本データ'!C14)</f>
        <v/>
      </c>
      <c r="AK3" s="73"/>
      <c r="AL3" s="6" t="s">
        <v>53</v>
      </c>
      <c r="AM3" s="73" t="str">
        <f>IF('01　基本データ'!F14="","",'01　基本データ'!F14)</f>
        <v/>
      </c>
      <c r="AN3" s="73"/>
      <c r="AO3" s="6" t="s">
        <v>54</v>
      </c>
      <c r="AP3" s="73" t="str">
        <f>IF('01　基本データ'!I14="","",'01　基本データ'!I14)</f>
        <v/>
      </c>
      <c r="AQ3" s="73"/>
      <c r="AR3" s="6" t="s">
        <v>55</v>
      </c>
    </row>
    <row r="5" spans="1:44" ht="18" customHeight="1" x14ac:dyDescent="0.15">
      <c r="A5" s="5" t="s">
        <v>33</v>
      </c>
      <c r="F5" s="5" t="str">
        <f>IF('01　基本データ'!I17="","川口市長",'01　基本データ'!I17)</f>
        <v>川口市長</v>
      </c>
    </row>
    <row r="7" spans="1:44" ht="15" customHeight="1" x14ac:dyDescent="0.15">
      <c r="A7" s="74" t="str">
        <f>IF('01　基本データ'!I16="","　４月１日現在、本施設（子ども・子育て支援法第７条第１０項第４号ハの政令で定める施設）を利用する小学校就学前子どものうち、川口市に居住する子どもについて、次のとおり報告します。","　令和"&amp;'01　基本データ'!C3&amp;"年４月１日現在、本施設（子ども・子育て支援法第７条第１０項第４号ハの政令で定める施設）を利用する小学校就学前子どものうち、"&amp;'01　基本データ'!I16&amp;"に居住する子どもについて、次のとおり報告します。")</f>
        <v>　４月１日現在、本施設（子ども・子育て支援法第７条第１０項第４号ハの政令で定める施設）を利用する小学校就学前子どものうち、川口市に居住する子どもについて、次のとおり報告します。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</row>
    <row r="8" spans="1:44" ht="15" customHeight="1" x14ac:dyDescent="0.1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</row>
    <row r="10" spans="1:44" ht="18" customHeight="1" x14ac:dyDescent="0.15">
      <c r="A10" s="5" t="s">
        <v>56</v>
      </c>
    </row>
    <row r="11" spans="1:44" ht="18" customHeight="1" x14ac:dyDescent="0.15">
      <c r="A11" s="75" t="s">
        <v>57</v>
      </c>
      <c r="B11" s="75"/>
      <c r="C11" s="75"/>
      <c r="D11" s="75"/>
      <c r="E11" s="75"/>
      <c r="F11" s="75"/>
      <c r="G11" s="59" t="str">
        <f>IF('01　基本データ'!I6="","",'01　基本データ'!I6)</f>
        <v/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8" t="s">
        <v>58</v>
      </c>
      <c r="V11" s="58"/>
      <c r="W11" s="58"/>
      <c r="X11" s="58"/>
      <c r="Y11" s="58"/>
      <c r="Z11" s="58"/>
      <c r="AA11" s="7" t="s">
        <v>59</v>
      </c>
      <c r="AB11" s="60" t="str">
        <f>IF('01　基本データ'!I8="","",'01　基本データ'!I8)</f>
        <v/>
      </c>
      <c r="AC11" s="60"/>
      <c r="AD11" s="60"/>
      <c r="AE11" s="60"/>
      <c r="AF11" s="60"/>
      <c r="AG11" s="76" t="s">
        <v>60</v>
      </c>
      <c r="AH11" s="76"/>
      <c r="AI11" s="76"/>
      <c r="AJ11" s="77" t="str">
        <f>IF('01　基本データ'!I10="","",'01　基本データ'!I10)</f>
        <v/>
      </c>
      <c r="AK11" s="77"/>
      <c r="AL11" s="77"/>
      <c r="AM11" s="77"/>
      <c r="AN11" s="77"/>
      <c r="AO11" s="77"/>
      <c r="AP11" s="77"/>
      <c r="AQ11" s="77"/>
      <c r="AR11" s="78"/>
    </row>
    <row r="12" spans="1:44" ht="36" customHeight="1" x14ac:dyDescent="0.15">
      <c r="A12" s="79" t="s">
        <v>8</v>
      </c>
      <c r="B12" s="79"/>
      <c r="C12" s="79"/>
      <c r="D12" s="79"/>
      <c r="E12" s="79"/>
      <c r="F12" s="79"/>
      <c r="G12" s="68" t="str">
        <f>IF('01　基本データ'!I7="","",'01　基本データ'!I7)</f>
        <v/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58"/>
      <c r="V12" s="58"/>
      <c r="W12" s="58"/>
      <c r="X12" s="58"/>
      <c r="Y12" s="58"/>
      <c r="Z12" s="58"/>
      <c r="AA12" s="80" t="str">
        <f>IF('01　基本データ'!I9="","",'01　基本データ'!I9)</f>
        <v/>
      </c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2"/>
    </row>
    <row r="14" spans="1:44" ht="18" customHeight="1" x14ac:dyDescent="0.15">
      <c r="A14" s="5" t="s">
        <v>61</v>
      </c>
    </row>
    <row r="15" spans="1:44" ht="15" customHeight="1" x14ac:dyDescent="0.15">
      <c r="A15" s="58" t="s">
        <v>62</v>
      </c>
      <c r="B15" s="58"/>
      <c r="C15" s="75" t="s">
        <v>57</v>
      </c>
      <c r="D15" s="75"/>
      <c r="E15" s="75"/>
      <c r="F15" s="75"/>
      <c r="G15" s="75"/>
      <c r="H15" s="75"/>
      <c r="I15" s="75"/>
      <c r="J15" s="75"/>
      <c r="K15" s="58" t="s">
        <v>63</v>
      </c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84" t="s">
        <v>64</v>
      </c>
      <c r="W15" s="84"/>
      <c r="X15" s="84"/>
      <c r="Y15" s="83" t="s">
        <v>65</v>
      </c>
      <c r="Z15" s="58"/>
      <c r="AA15" s="58"/>
      <c r="AB15" s="58"/>
      <c r="AC15" s="58"/>
      <c r="AD15" s="58"/>
      <c r="AE15" s="75" t="s">
        <v>57</v>
      </c>
      <c r="AF15" s="75"/>
      <c r="AG15" s="75"/>
      <c r="AH15" s="75"/>
      <c r="AI15" s="75"/>
      <c r="AJ15" s="75"/>
      <c r="AK15" s="75"/>
      <c r="AL15" s="75"/>
      <c r="AM15" s="83" t="s">
        <v>66</v>
      </c>
      <c r="AN15" s="58"/>
      <c r="AO15" s="58"/>
      <c r="AP15" s="58"/>
      <c r="AQ15" s="58"/>
      <c r="AR15" s="58"/>
    </row>
    <row r="16" spans="1:44" ht="18" customHeight="1" x14ac:dyDescent="0.15">
      <c r="A16" s="58"/>
      <c r="B16" s="58"/>
      <c r="C16" s="79" t="s">
        <v>67</v>
      </c>
      <c r="D16" s="79"/>
      <c r="E16" s="79"/>
      <c r="F16" s="79"/>
      <c r="G16" s="79"/>
      <c r="H16" s="79"/>
      <c r="I16" s="79"/>
      <c r="J16" s="79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84"/>
      <c r="W16" s="84"/>
      <c r="X16" s="84"/>
      <c r="Y16" s="58"/>
      <c r="Z16" s="58"/>
      <c r="AA16" s="58"/>
      <c r="AB16" s="58"/>
      <c r="AC16" s="58"/>
      <c r="AD16" s="58"/>
      <c r="AE16" s="79" t="s">
        <v>68</v>
      </c>
      <c r="AF16" s="79"/>
      <c r="AG16" s="79"/>
      <c r="AH16" s="79"/>
      <c r="AI16" s="79"/>
      <c r="AJ16" s="79"/>
      <c r="AK16" s="79"/>
      <c r="AL16" s="79"/>
      <c r="AM16" s="58"/>
      <c r="AN16" s="58"/>
      <c r="AO16" s="58"/>
      <c r="AP16" s="58"/>
      <c r="AQ16" s="58"/>
      <c r="AR16" s="58"/>
    </row>
    <row r="17" spans="1:44" ht="15" customHeight="1" x14ac:dyDescent="0.15">
      <c r="A17" s="58">
        <v>1</v>
      </c>
      <c r="B17" s="58"/>
      <c r="C17" s="59" t="str">
        <f>IF(VLOOKUP($A17,'02　利用者データ'!$A$4:$S$504,10,FALSE)="","",VLOOKUP($A17,'02　利用者データ'!$A$4:$S$504,10,FALSE))</f>
        <v/>
      </c>
      <c r="D17" s="59"/>
      <c r="E17" s="59"/>
      <c r="F17" s="59"/>
      <c r="G17" s="59"/>
      <c r="H17" s="59"/>
      <c r="I17" s="59"/>
      <c r="J17" s="59"/>
      <c r="K17" s="8" t="s">
        <v>59</v>
      </c>
      <c r="L17" s="60" t="str">
        <f>IF(VLOOKUP($A17,'02　利用者データ'!$A$4:$S$504,5,FALSE)="","",VLOOKUP($A17,'02　利用者データ'!$A$4:$S$504,5,FALSE))</f>
        <v/>
      </c>
      <c r="M17" s="60"/>
      <c r="N17" s="60"/>
      <c r="O17" s="60"/>
      <c r="P17" s="60"/>
      <c r="Q17" s="60"/>
      <c r="R17" s="60"/>
      <c r="S17" s="60"/>
      <c r="T17" s="12" t="str">
        <f>IF(VLOOKUP($A17,'02　利用者データ'!$A$4:$S$504,14,FALSE)="","",VLOOKUP($A17,'02　利用者データ'!$A$4:$S$504,14,FALSE))</f>
        <v/>
      </c>
      <c r="U17" s="13" t="str">
        <f>IF(VLOOKUP($A17,'02　利用者データ'!$A$4:$S$504,7,FALSE)="","",VLOOKUP($A17,'02　利用者データ'!$A$4:$S$504,7,FALSE))</f>
        <v/>
      </c>
      <c r="V17" s="61" t="str">
        <f>IF(VLOOKUP($A17,'02　利用者データ'!$A$4:$S$504,15,FALSE)="","",VLOOKUP($A17,'02　利用者データ'!$A$4:$S$504,15,FALSE))</f>
        <v/>
      </c>
      <c r="W17" s="61" t="str">
        <f>IF(VLOOKUP($A17,'02　利用者データ'!$A$4:$S$504,10,FALSE)="","",VLOOKUP($A17,'02　利用者データ'!$A$4:$S$504,10,FALSE))</f>
        <v/>
      </c>
      <c r="X17" s="61" t="str">
        <f>IF(VLOOKUP($A17,'02　利用者データ'!$A$4:$S$504,10,FALSE)="","",VLOOKUP($A17,'02　利用者データ'!$A$4:$S$504,10,FALSE))</f>
        <v/>
      </c>
      <c r="Y17" s="61" t="str">
        <f>IF(T17="","",IF(T17&gt;=43831,"令和"&amp;YEAR(T17)-2018,IF(T17&gt;=43586,"令和元",TEXT(T17,"ggg")&amp;IF(TEXT(T17,"e")="1","元",TEXT(T17,"e"))))&amp;TEXT(T17,"年m月d日"))</f>
        <v/>
      </c>
      <c r="Z17" s="61" t="str">
        <f t="shared" ref="Z17:Z18" si="0">IF(AR17="","",IF($AR$15&gt;=43831,"令和"&amp;YEAR($AR$15)-2018,IF($AR$15&gt;=43586,"令和元",TEXT($AR$15,"ggg")&amp;IF(TEXT($AR$15,"e")="1","元",TEXT($AR$15,"e"))))&amp;TEXT($AR$15,"年m月d日"))</f>
        <v/>
      </c>
      <c r="AA17" s="61" t="str">
        <f t="shared" ref="AA17:AA18" si="1">IF(AS17="","",IF($AR$15&gt;=43831,"令和"&amp;YEAR($AR$15)-2018,IF($AR$15&gt;=43586,"令和元",TEXT($AR$15,"ggg")&amp;IF(TEXT($AR$15,"e")="1","元",TEXT($AR$15,"e"))))&amp;TEXT($AR$15,"年m月d日"))</f>
        <v/>
      </c>
      <c r="AB17" s="61" t="str">
        <f t="shared" ref="AB17:AB18" si="2">IF(AT17="","",IF($AR$15&gt;=43831,"令和"&amp;YEAR($AR$15)-2018,IF($AR$15&gt;=43586,"令和元",TEXT($AR$15,"ggg")&amp;IF(TEXT($AR$15,"e")="1","元",TEXT($AR$15,"e"))))&amp;TEXT($AR$15,"年m月d日"))</f>
        <v/>
      </c>
      <c r="AC1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7" s="59" t="str">
        <f>IF(VLOOKUP($A17,'02　利用者データ'!$A$4:$S$504,3,FALSE)="","",VLOOKUP($A17,'02　利用者データ'!$A$4:$S$504,3,FALSE))</f>
        <v/>
      </c>
      <c r="AF17" s="59"/>
      <c r="AG17" s="59"/>
      <c r="AH17" s="59"/>
      <c r="AI17" s="59"/>
      <c r="AJ17" s="59"/>
      <c r="AK17" s="59"/>
      <c r="AL17" s="59"/>
      <c r="AM17" s="62" t="str">
        <f>IF(U17="","",IF(U17&gt;=43831,"令和"&amp;YEAR(U17)-2018,IF(U17&gt;=43586,"令和元",TEXT(U17,"ggg")&amp;IF(TEXT(U17,"e")="1","元",TEXT(U17,"e"))))&amp;TEXT(U17,"年m月d日"))</f>
        <v/>
      </c>
      <c r="AN17" s="63" t="str">
        <f t="shared" ref="AN17:AN18" si="3">IF(AW17="","",IF($AR$15&gt;=43831,"令和"&amp;YEAR($AR$15)-2018,IF($AR$15&gt;=43586,"令和元",TEXT($AR$15,"ggg")&amp;IF(TEXT($AR$15,"e")="1","元",TEXT($AR$15,"e"))))&amp;TEXT($AR$15,"年m月d日"))</f>
        <v/>
      </c>
      <c r="AO17" s="63" t="str">
        <f t="shared" ref="AO17:AO18" si="4">IF(AX17="","",IF($AR$15&gt;=43831,"令和"&amp;YEAR($AR$15)-2018,IF($AR$15&gt;=43586,"令和元",TEXT($AR$15,"ggg")&amp;IF(TEXT($AR$15,"e")="1","元",TEXT($AR$15,"e"))))&amp;TEXT($AR$15,"年m月d日"))</f>
        <v/>
      </c>
      <c r="AP17" s="63" t="str">
        <f t="shared" ref="AP17:AP18" si="5">IF(AY17="","",IF($AR$15&gt;=43831,"令和"&amp;YEAR($AR$15)-2018,IF($AR$15&gt;=43586,"令和元",TEXT($AR$15,"ggg")&amp;IF(TEXT($AR$15,"e")="1","元",TEXT($AR$15,"e"))))&amp;TEXT($AR$15,"年m月d日"))</f>
        <v/>
      </c>
      <c r="AQ17" s="63" t="str">
        <f t="shared" ref="AQ17:AQ18" si="6">IF(AZ17="","",IF($AR$15&gt;=43831,"令和"&amp;YEAR($AR$15)-2018,IF($AR$15&gt;=43586,"令和元",TEXT($AR$15,"ggg")&amp;IF(TEXT($AR$15,"e")="1","元",TEXT($AR$15,"e"))))&amp;TEXT($AR$15,"年m月d日"))</f>
        <v/>
      </c>
      <c r="AR17" s="64" t="str">
        <f t="shared" ref="AR17:AR18" si="7">IF(BA17="","",IF($AR$15&gt;=43831,"令和"&amp;YEAR($AR$15)-2018,IF($AR$15&gt;=43586,"令和元",TEXT($AR$15,"ggg")&amp;IF(TEXT($AR$15,"e")="1","元",TEXT($AR$15,"e"))))&amp;TEXT($AR$15,"年m月d日"))</f>
        <v/>
      </c>
    </row>
    <row r="18" spans="1:44" ht="21" customHeight="1" x14ac:dyDescent="0.15">
      <c r="A18" s="58"/>
      <c r="B18" s="58"/>
      <c r="C18" s="68" t="str">
        <f>IF(VLOOKUP($A17,'02　利用者データ'!$A$4:$S$504,9,FALSE)="","",VLOOKUP($A17,'02　利用者データ'!$A$4:$S$504,9,FALSE))</f>
        <v/>
      </c>
      <c r="D18" s="68"/>
      <c r="E18" s="68"/>
      <c r="F18" s="68"/>
      <c r="G18" s="68"/>
      <c r="H18" s="68"/>
      <c r="I18" s="68"/>
      <c r="J18" s="68"/>
      <c r="K18" s="69" t="str">
        <f>IF(VLOOKUP($A17,'02　利用者データ'!$A$4:$S$504,6,FALSE)="","",VLOOKUP($A17,'02　利用者データ'!$A$4:$S$504,6,FALSE))</f>
        <v/>
      </c>
      <c r="L18" s="70"/>
      <c r="M18" s="70"/>
      <c r="N18" s="70"/>
      <c r="O18" s="70"/>
      <c r="P18" s="70"/>
      <c r="Q18" s="70"/>
      <c r="R18" s="70"/>
      <c r="S18" s="70"/>
      <c r="T18" s="70"/>
      <c r="U18" s="71"/>
      <c r="V18" s="61" t="e">
        <f>IF(VLOOKUP($A18,'02　利用者データ'!$A$4:$S$504,10,FALSE)="","",VLOOKUP($A18,'02　利用者データ'!$A$4:$S$504,10,FALSE))</f>
        <v>#N/A</v>
      </c>
      <c r="W18" s="61" t="e">
        <f>IF(VLOOKUP($A18,'02　利用者データ'!$A$4:$S$504,10,FALSE)="","",VLOOKUP($A18,'02　利用者データ'!$A$4:$S$504,10,FALSE))</f>
        <v>#N/A</v>
      </c>
      <c r="X18" s="61" t="e">
        <f>IF(VLOOKUP($A18,'02　利用者データ'!$A$4:$S$504,10,FALSE)="","",VLOOKUP($A18,'02　利用者データ'!$A$4:$S$504,10,FALSE))</f>
        <v>#N/A</v>
      </c>
      <c r="Y18" s="61" t="str">
        <f t="shared" ref="Y18" si="8">IF(AQ18="","",IF($AR$15&gt;=43831,"令和"&amp;YEAR($AR$15)-2018,IF($AR$15&gt;=43586,"令和元",TEXT($AR$15,"ggg")&amp;IF(TEXT($AR$15,"e")="1","元",TEXT($AR$15,"e"))))&amp;TEXT($AR$15,"年m月d日"))</f>
        <v/>
      </c>
      <c r="Z18" s="61" t="str">
        <f t="shared" si="0"/>
        <v/>
      </c>
      <c r="AA18" s="61" t="str">
        <f t="shared" si="1"/>
        <v/>
      </c>
      <c r="AB18" s="61" t="str">
        <f t="shared" si="2"/>
        <v/>
      </c>
      <c r="AC1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8" s="68" t="str">
        <f>IF(VLOOKUP($A17,'02　利用者データ'!$A$4:$S$504,2,FALSE)="","",VLOOKUP($A17,'02　利用者データ'!$A$4:$S$504,2,FALSE))</f>
        <v/>
      </c>
      <c r="AF18" s="68"/>
      <c r="AG18" s="68"/>
      <c r="AH18" s="68"/>
      <c r="AI18" s="68"/>
      <c r="AJ18" s="68"/>
      <c r="AK18" s="68"/>
      <c r="AL18" s="68"/>
      <c r="AM18" s="65" t="str">
        <f t="shared" ref="AM18" si="9">IF(AV18="","",IF($AR$15&gt;=43831,"令和"&amp;YEAR($AR$15)-2018,IF($AR$15&gt;=43586,"令和元",TEXT($AR$15,"ggg")&amp;IF(TEXT($AR$15,"e")="1","元",TEXT($AR$15,"e"))))&amp;TEXT($AR$15,"年m月d日"))</f>
        <v/>
      </c>
      <c r="AN18" s="66" t="str">
        <f t="shared" si="3"/>
        <v/>
      </c>
      <c r="AO18" s="66" t="str">
        <f t="shared" si="4"/>
        <v/>
      </c>
      <c r="AP18" s="66" t="str">
        <f t="shared" si="5"/>
        <v/>
      </c>
      <c r="AQ18" s="66" t="str">
        <f t="shared" si="6"/>
        <v/>
      </c>
      <c r="AR18" s="67" t="str">
        <f t="shared" si="7"/>
        <v/>
      </c>
    </row>
    <row r="19" spans="1:44" ht="15" customHeight="1" x14ac:dyDescent="0.15">
      <c r="A19" s="58">
        <v>2</v>
      </c>
      <c r="B19" s="58"/>
      <c r="C19" s="59" t="str">
        <f>IF(VLOOKUP($A19,'02　利用者データ'!$A$4:$S$504,10,FALSE)="","",VLOOKUP($A19,'02　利用者データ'!$A$4:$S$504,10,FALSE))</f>
        <v/>
      </c>
      <c r="D19" s="59"/>
      <c r="E19" s="59"/>
      <c r="F19" s="59"/>
      <c r="G19" s="59"/>
      <c r="H19" s="59"/>
      <c r="I19" s="59"/>
      <c r="J19" s="59"/>
      <c r="K19" s="8" t="s">
        <v>10</v>
      </c>
      <c r="L19" s="60" t="str">
        <f>IF(VLOOKUP($A19,'02　利用者データ'!$A$4:$S$504,5,FALSE)="","",VLOOKUP($A19,'02　利用者データ'!$A$4:$S$504,5,FALSE))</f>
        <v/>
      </c>
      <c r="M19" s="60"/>
      <c r="N19" s="60"/>
      <c r="O19" s="60"/>
      <c r="P19" s="60"/>
      <c r="Q19" s="60"/>
      <c r="R19" s="60"/>
      <c r="S19" s="60"/>
      <c r="T19" s="12" t="str">
        <f>IF(VLOOKUP($A19,'02　利用者データ'!$A$4:$S$504,14,FALSE)="","",VLOOKUP($A19,'02　利用者データ'!$A$4:$S$504,14,FALSE))</f>
        <v/>
      </c>
      <c r="U19" s="13" t="str">
        <f>IF(VLOOKUP($A19,'02　利用者データ'!$A$4:$S$504,7,FALSE)="","",VLOOKUP($A19,'02　利用者データ'!$A$4:$S$504,7,FALSE))</f>
        <v/>
      </c>
      <c r="V19" s="61" t="str">
        <f>IF(VLOOKUP($A19,'02　利用者データ'!$A$4:$S$504,15,FALSE)="","",VLOOKUP($A19,'02　利用者データ'!$A$4:$S$504,15,FALSE))</f>
        <v/>
      </c>
      <c r="W19" s="61" t="str">
        <f>IF(VLOOKUP($A19,'02　利用者データ'!$A$4:$S$504,10,FALSE)="","",VLOOKUP($A19,'02　利用者データ'!$A$4:$S$504,10,FALSE))</f>
        <v/>
      </c>
      <c r="X19" s="61" t="str">
        <f>IF(VLOOKUP($A19,'02　利用者データ'!$A$4:$S$504,10,FALSE)="","",VLOOKUP($A19,'02　利用者データ'!$A$4:$S$504,10,FALSE))</f>
        <v/>
      </c>
      <c r="Y19" s="61" t="str">
        <f>IF(T19="","",IF(T19&gt;=43831,"令和"&amp;YEAR(T19)-2018,IF(T19&gt;=43586,"令和元",TEXT(T19,"ggg")&amp;IF(TEXT(T19,"e")="1","元",TEXT(T19,"e"))))&amp;TEXT(T19,"年m月d日"))</f>
        <v/>
      </c>
      <c r="Z19" s="61" t="str">
        <f t="shared" ref="Z19:Z20" si="10">IF(AR19="","",IF($AR$15&gt;=43831,"令和"&amp;YEAR($AR$15)-2018,IF($AR$15&gt;=43586,"令和元",TEXT($AR$15,"ggg")&amp;IF(TEXT($AR$15,"e")="1","元",TEXT($AR$15,"e"))))&amp;TEXT($AR$15,"年m月d日"))</f>
        <v/>
      </c>
      <c r="AA19" s="61" t="str">
        <f t="shared" ref="AA19:AA20" si="11">IF(AS19="","",IF($AR$15&gt;=43831,"令和"&amp;YEAR($AR$15)-2018,IF($AR$15&gt;=43586,"令和元",TEXT($AR$15,"ggg")&amp;IF(TEXT($AR$15,"e")="1","元",TEXT($AR$15,"e"))))&amp;TEXT($AR$15,"年m月d日"))</f>
        <v/>
      </c>
      <c r="AB19" s="61" t="str">
        <f t="shared" ref="AB19:AB20" si="12">IF(AT19="","",IF($AR$15&gt;=43831,"令和"&amp;YEAR($AR$15)-2018,IF($AR$15&gt;=43586,"令和元",TEXT($AR$15,"ggg")&amp;IF(TEXT($AR$15,"e")="1","元",TEXT($AR$15,"e"))))&amp;TEXT($AR$15,"年m月d日"))</f>
        <v/>
      </c>
      <c r="AC1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9" s="59" t="str">
        <f>IF(VLOOKUP($A19,'02　利用者データ'!$A$4:$S$504,3,FALSE)="","",VLOOKUP($A19,'02　利用者データ'!$A$4:$S$504,3,FALSE))</f>
        <v/>
      </c>
      <c r="AF19" s="59"/>
      <c r="AG19" s="59"/>
      <c r="AH19" s="59"/>
      <c r="AI19" s="59"/>
      <c r="AJ19" s="59"/>
      <c r="AK19" s="59"/>
      <c r="AL19" s="59"/>
      <c r="AM19" s="62" t="str">
        <f>IF(U19="","",IF(U19&gt;=43831,"令和"&amp;YEAR(U19)-2018,IF(U19&gt;=43586,"令和元",TEXT(U19,"ggg")&amp;IF(TEXT(U19,"e")="1","元",TEXT(U19,"e"))))&amp;TEXT(U19,"年m月d日"))</f>
        <v/>
      </c>
      <c r="AN19" s="63" t="str">
        <f t="shared" ref="AN19:AN20" si="13">IF(AW19="","",IF($AR$15&gt;=43831,"令和"&amp;YEAR($AR$15)-2018,IF($AR$15&gt;=43586,"令和元",TEXT($AR$15,"ggg")&amp;IF(TEXT($AR$15,"e")="1","元",TEXT($AR$15,"e"))))&amp;TEXT($AR$15,"年m月d日"))</f>
        <v/>
      </c>
      <c r="AO19" s="63" t="str">
        <f t="shared" ref="AO19:AO20" si="14">IF(AX19="","",IF($AR$15&gt;=43831,"令和"&amp;YEAR($AR$15)-2018,IF($AR$15&gt;=43586,"令和元",TEXT($AR$15,"ggg")&amp;IF(TEXT($AR$15,"e")="1","元",TEXT($AR$15,"e"))))&amp;TEXT($AR$15,"年m月d日"))</f>
        <v/>
      </c>
      <c r="AP19" s="63" t="str">
        <f t="shared" ref="AP19:AP20" si="15">IF(AY19="","",IF($AR$15&gt;=43831,"令和"&amp;YEAR($AR$15)-2018,IF($AR$15&gt;=43586,"令和元",TEXT($AR$15,"ggg")&amp;IF(TEXT($AR$15,"e")="1","元",TEXT($AR$15,"e"))))&amp;TEXT($AR$15,"年m月d日"))</f>
        <v/>
      </c>
      <c r="AQ19" s="63" t="str">
        <f t="shared" ref="AQ19:AQ20" si="16">IF(AZ19="","",IF($AR$15&gt;=43831,"令和"&amp;YEAR($AR$15)-2018,IF($AR$15&gt;=43586,"令和元",TEXT($AR$15,"ggg")&amp;IF(TEXT($AR$15,"e")="1","元",TEXT($AR$15,"e"))))&amp;TEXT($AR$15,"年m月d日"))</f>
        <v/>
      </c>
      <c r="AR19" s="64" t="str">
        <f t="shared" ref="AR19:AR20" si="17">IF(BA19="","",IF($AR$15&gt;=43831,"令和"&amp;YEAR($AR$15)-2018,IF($AR$15&gt;=43586,"令和元",TEXT($AR$15,"ggg")&amp;IF(TEXT($AR$15,"e")="1","元",TEXT($AR$15,"e"))))&amp;TEXT($AR$15,"年m月d日"))</f>
        <v/>
      </c>
    </row>
    <row r="20" spans="1:44" ht="21" customHeight="1" x14ac:dyDescent="0.15">
      <c r="A20" s="58"/>
      <c r="B20" s="58"/>
      <c r="C20" s="68" t="str">
        <f>IF(VLOOKUP($A19,'02　利用者データ'!$A$4:$S$504,9,FALSE)="","",VLOOKUP($A19,'02　利用者データ'!$A$4:$S$504,9,FALSE))</f>
        <v/>
      </c>
      <c r="D20" s="68"/>
      <c r="E20" s="68"/>
      <c r="F20" s="68"/>
      <c r="G20" s="68"/>
      <c r="H20" s="68"/>
      <c r="I20" s="68"/>
      <c r="J20" s="68"/>
      <c r="K20" s="69" t="str">
        <f>IF(VLOOKUP($A19,'02　利用者データ'!$A$4:$S$504,6,FALSE)="","",VLOOKUP($A19,'02　利用者データ'!$A$4:$S$504,6,FALSE))</f>
        <v/>
      </c>
      <c r="L20" s="70"/>
      <c r="M20" s="70"/>
      <c r="N20" s="70"/>
      <c r="O20" s="70"/>
      <c r="P20" s="70"/>
      <c r="Q20" s="70"/>
      <c r="R20" s="70"/>
      <c r="S20" s="70"/>
      <c r="T20" s="70"/>
      <c r="U20" s="71"/>
      <c r="V20" s="61" t="e">
        <f>IF(VLOOKUP($A20,'02　利用者データ'!$A$4:$S$504,10,FALSE)="","",VLOOKUP($A20,'02　利用者データ'!$A$4:$S$504,10,FALSE))</f>
        <v>#N/A</v>
      </c>
      <c r="W20" s="61" t="e">
        <f>IF(VLOOKUP($A20,'02　利用者データ'!$A$4:$S$504,10,FALSE)="","",VLOOKUP($A20,'02　利用者データ'!$A$4:$S$504,10,FALSE))</f>
        <v>#N/A</v>
      </c>
      <c r="X20" s="61" t="e">
        <f>IF(VLOOKUP($A20,'02　利用者データ'!$A$4:$S$504,10,FALSE)="","",VLOOKUP($A20,'02　利用者データ'!$A$4:$S$504,10,FALSE))</f>
        <v>#N/A</v>
      </c>
      <c r="Y20" s="61" t="str">
        <f t="shared" ref="Y20" si="18">IF(AQ20="","",IF($AR$15&gt;=43831,"令和"&amp;YEAR($AR$15)-2018,IF($AR$15&gt;=43586,"令和元",TEXT($AR$15,"ggg")&amp;IF(TEXT($AR$15,"e")="1","元",TEXT($AR$15,"e"))))&amp;TEXT($AR$15,"年m月d日"))</f>
        <v/>
      </c>
      <c r="Z20" s="61" t="str">
        <f t="shared" si="10"/>
        <v/>
      </c>
      <c r="AA20" s="61" t="str">
        <f t="shared" si="11"/>
        <v/>
      </c>
      <c r="AB20" s="61" t="str">
        <f t="shared" si="12"/>
        <v/>
      </c>
      <c r="AC2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0" s="68" t="str">
        <f>IF(VLOOKUP($A19,'02　利用者データ'!$A$4:$S$504,2,FALSE)="","",VLOOKUP($A19,'02　利用者データ'!$A$4:$S$504,2,FALSE))</f>
        <v/>
      </c>
      <c r="AF20" s="68"/>
      <c r="AG20" s="68"/>
      <c r="AH20" s="68"/>
      <c r="AI20" s="68"/>
      <c r="AJ20" s="68"/>
      <c r="AK20" s="68"/>
      <c r="AL20" s="68"/>
      <c r="AM20" s="65" t="str">
        <f t="shared" ref="AM20" si="19">IF(AV20="","",IF($AR$15&gt;=43831,"令和"&amp;YEAR($AR$15)-2018,IF($AR$15&gt;=43586,"令和元",TEXT($AR$15,"ggg")&amp;IF(TEXT($AR$15,"e")="1","元",TEXT($AR$15,"e"))))&amp;TEXT($AR$15,"年m月d日"))</f>
        <v/>
      </c>
      <c r="AN20" s="66" t="str">
        <f t="shared" si="13"/>
        <v/>
      </c>
      <c r="AO20" s="66" t="str">
        <f t="shared" si="14"/>
        <v/>
      </c>
      <c r="AP20" s="66" t="str">
        <f t="shared" si="15"/>
        <v/>
      </c>
      <c r="AQ20" s="66" t="str">
        <f t="shared" si="16"/>
        <v/>
      </c>
      <c r="AR20" s="67" t="str">
        <f t="shared" si="17"/>
        <v/>
      </c>
    </row>
    <row r="21" spans="1:44" ht="15" customHeight="1" x14ac:dyDescent="0.15">
      <c r="A21" s="58">
        <v>3</v>
      </c>
      <c r="B21" s="58"/>
      <c r="C21" s="59" t="str">
        <f>IF(VLOOKUP($A21,'02　利用者データ'!$A$4:$S$504,10,FALSE)="","",VLOOKUP($A21,'02　利用者データ'!$A$4:$S$504,10,FALSE))</f>
        <v/>
      </c>
      <c r="D21" s="59"/>
      <c r="E21" s="59"/>
      <c r="F21" s="59"/>
      <c r="G21" s="59"/>
      <c r="H21" s="59"/>
      <c r="I21" s="59"/>
      <c r="J21" s="59"/>
      <c r="K21" s="8" t="s">
        <v>10</v>
      </c>
      <c r="L21" s="60" t="str">
        <f>IF(VLOOKUP($A21,'02　利用者データ'!$A$4:$S$504,5,FALSE)="","",VLOOKUP($A21,'02　利用者データ'!$A$4:$S$504,5,FALSE))</f>
        <v/>
      </c>
      <c r="M21" s="60"/>
      <c r="N21" s="60"/>
      <c r="O21" s="60"/>
      <c r="P21" s="60"/>
      <c r="Q21" s="60"/>
      <c r="R21" s="60"/>
      <c r="S21" s="60"/>
      <c r="T21" s="12" t="str">
        <f>IF(VLOOKUP($A21,'02　利用者データ'!$A$4:$S$504,14,FALSE)="","",VLOOKUP($A21,'02　利用者データ'!$A$4:$S$504,14,FALSE))</f>
        <v/>
      </c>
      <c r="U21" s="13" t="str">
        <f>IF(VLOOKUP($A21,'02　利用者データ'!$A$4:$S$504,7,FALSE)="","",VLOOKUP($A21,'02　利用者データ'!$A$4:$S$504,7,FALSE))</f>
        <v/>
      </c>
      <c r="V21" s="61" t="str">
        <f>IF(VLOOKUP($A21,'02　利用者データ'!$A$4:$S$504,15,FALSE)="","",VLOOKUP($A21,'02　利用者データ'!$A$4:$S$504,15,FALSE))</f>
        <v/>
      </c>
      <c r="W21" s="61" t="str">
        <f>IF(VLOOKUP($A21,'02　利用者データ'!$A$4:$S$504,10,FALSE)="","",VLOOKUP($A21,'02　利用者データ'!$A$4:$S$504,10,FALSE))</f>
        <v/>
      </c>
      <c r="X21" s="61" t="str">
        <f>IF(VLOOKUP($A21,'02　利用者データ'!$A$4:$S$504,10,FALSE)="","",VLOOKUP($A21,'02　利用者データ'!$A$4:$S$504,10,FALSE))</f>
        <v/>
      </c>
      <c r="Y21" s="61" t="str">
        <f>IF(T21="","",IF(T21&gt;=43831,"令和"&amp;YEAR(T21)-2018,IF(T21&gt;=43586,"令和元",TEXT(T21,"ggg")&amp;IF(TEXT(T21,"e")="1","元",TEXT(T21,"e"))))&amp;TEXT(T21,"年m月d日"))</f>
        <v/>
      </c>
      <c r="Z21" s="61" t="str">
        <f t="shared" ref="Z21:Z22" si="20">IF(AR21="","",IF($AR$15&gt;=43831,"令和"&amp;YEAR($AR$15)-2018,IF($AR$15&gt;=43586,"令和元",TEXT($AR$15,"ggg")&amp;IF(TEXT($AR$15,"e")="1","元",TEXT($AR$15,"e"))))&amp;TEXT($AR$15,"年m月d日"))</f>
        <v/>
      </c>
      <c r="AA21" s="61" t="str">
        <f t="shared" ref="AA21:AA22" si="21">IF(AS21="","",IF($AR$15&gt;=43831,"令和"&amp;YEAR($AR$15)-2018,IF($AR$15&gt;=43586,"令和元",TEXT($AR$15,"ggg")&amp;IF(TEXT($AR$15,"e")="1","元",TEXT($AR$15,"e"))))&amp;TEXT($AR$15,"年m月d日"))</f>
        <v/>
      </c>
      <c r="AB21" s="61" t="str">
        <f t="shared" ref="AB21:AB22" si="22">IF(AT21="","",IF($AR$15&gt;=43831,"令和"&amp;YEAR($AR$15)-2018,IF($AR$15&gt;=43586,"令和元",TEXT($AR$15,"ggg")&amp;IF(TEXT($AR$15,"e")="1","元",TEXT($AR$15,"e"))))&amp;TEXT($AR$15,"年m月d日"))</f>
        <v/>
      </c>
      <c r="AC2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1" s="59" t="str">
        <f>IF(VLOOKUP($A21,'02　利用者データ'!$A$4:$S$504,3,FALSE)="","",VLOOKUP($A21,'02　利用者データ'!$A$4:$S$504,3,FALSE))</f>
        <v/>
      </c>
      <c r="AF21" s="59"/>
      <c r="AG21" s="59"/>
      <c r="AH21" s="59"/>
      <c r="AI21" s="59"/>
      <c r="AJ21" s="59"/>
      <c r="AK21" s="59"/>
      <c r="AL21" s="59"/>
      <c r="AM21" s="62" t="str">
        <f>IF(U21="","",IF(U21&gt;=43831,"令和"&amp;YEAR(U21)-2018,IF(U21&gt;=43586,"令和元",TEXT(U21,"ggg")&amp;IF(TEXT(U21,"e")="1","元",TEXT(U21,"e"))))&amp;TEXT(U21,"年m月d日"))</f>
        <v/>
      </c>
      <c r="AN21" s="63" t="str">
        <f t="shared" ref="AN21:AN22" si="23">IF(AW21="","",IF($AR$15&gt;=43831,"令和"&amp;YEAR($AR$15)-2018,IF($AR$15&gt;=43586,"令和元",TEXT($AR$15,"ggg")&amp;IF(TEXT($AR$15,"e")="1","元",TEXT($AR$15,"e"))))&amp;TEXT($AR$15,"年m月d日"))</f>
        <v/>
      </c>
      <c r="AO21" s="63" t="str">
        <f t="shared" ref="AO21:AO22" si="24">IF(AX21="","",IF($AR$15&gt;=43831,"令和"&amp;YEAR($AR$15)-2018,IF($AR$15&gt;=43586,"令和元",TEXT($AR$15,"ggg")&amp;IF(TEXT($AR$15,"e")="1","元",TEXT($AR$15,"e"))))&amp;TEXT($AR$15,"年m月d日"))</f>
        <v/>
      </c>
      <c r="AP21" s="63" t="str">
        <f t="shared" ref="AP21:AP22" si="25">IF(AY21="","",IF($AR$15&gt;=43831,"令和"&amp;YEAR($AR$15)-2018,IF($AR$15&gt;=43586,"令和元",TEXT($AR$15,"ggg")&amp;IF(TEXT($AR$15,"e")="1","元",TEXT($AR$15,"e"))))&amp;TEXT($AR$15,"年m月d日"))</f>
        <v/>
      </c>
      <c r="AQ21" s="63" t="str">
        <f t="shared" ref="AQ21:AQ22" si="26">IF(AZ21="","",IF($AR$15&gt;=43831,"令和"&amp;YEAR($AR$15)-2018,IF($AR$15&gt;=43586,"令和元",TEXT($AR$15,"ggg")&amp;IF(TEXT($AR$15,"e")="1","元",TEXT($AR$15,"e"))))&amp;TEXT($AR$15,"年m月d日"))</f>
        <v/>
      </c>
      <c r="AR21" s="64" t="str">
        <f t="shared" ref="AR21:AR22" si="27">IF(BA21="","",IF($AR$15&gt;=43831,"令和"&amp;YEAR($AR$15)-2018,IF($AR$15&gt;=43586,"令和元",TEXT($AR$15,"ggg")&amp;IF(TEXT($AR$15,"e")="1","元",TEXT($AR$15,"e"))))&amp;TEXT($AR$15,"年m月d日"))</f>
        <v/>
      </c>
    </row>
    <row r="22" spans="1:44" ht="21" customHeight="1" x14ac:dyDescent="0.15">
      <c r="A22" s="58"/>
      <c r="B22" s="58"/>
      <c r="C22" s="68" t="str">
        <f>IF(VLOOKUP($A21,'02　利用者データ'!$A$4:$S$504,9,FALSE)="","",VLOOKUP($A21,'02　利用者データ'!$A$4:$S$504,9,FALSE))</f>
        <v/>
      </c>
      <c r="D22" s="68"/>
      <c r="E22" s="68"/>
      <c r="F22" s="68"/>
      <c r="G22" s="68"/>
      <c r="H22" s="68"/>
      <c r="I22" s="68"/>
      <c r="J22" s="68"/>
      <c r="K22" s="69" t="str">
        <f>IF(VLOOKUP($A21,'02　利用者データ'!$A$4:$S$504,6,FALSE)="","",VLOOKUP($A21,'02　利用者データ'!$A$4:$S$504,6,FALSE))</f>
        <v/>
      </c>
      <c r="L22" s="70"/>
      <c r="M22" s="70"/>
      <c r="N22" s="70"/>
      <c r="O22" s="70"/>
      <c r="P22" s="70"/>
      <c r="Q22" s="70"/>
      <c r="R22" s="70"/>
      <c r="S22" s="70"/>
      <c r="T22" s="70"/>
      <c r="U22" s="71"/>
      <c r="V22" s="61" t="e">
        <f>IF(VLOOKUP($A22,'02　利用者データ'!$A$4:$S$504,10,FALSE)="","",VLOOKUP($A22,'02　利用者データ'!$A$4:$S$504,10,FALSE))</f>
        <v>#N/A</v>
      </c>
      <c r="W22" s="61" t="e">
        <f>IF(VLOOKUP($A22,'02　利用者データ'!$A$4:$S$504,10,FALSE)="","",VLOOKUP($A22,'02　利用者データ'!$A$4:$S$504,10,FALSE))</f>
        <v>#N/A</v>
      </c>
      <c r="X22" s="61" t="e">
        <f>IF(VLOOKUP($A22,'02　利用者データ'!$A$4:$S$504,10,FALSE)="","",VLOOKUP($A22,'02　利用者データ'!$A$4:$S$504,10,FALSE))</f>
        <v>#N/A</v>
      </c>
      <c r="Y22" s="61" t="str">
        <f t="shared" ref="Y22" si="28">IF(AQ22="","",IF($AR$15&gt;=43831,"令和"&amp;YEAR($AR$15)-2018,IF($AR$15&gt;=43586,"令和元",TEXT($AR$15,"ggg")&amp;IF(TEXT($AR$15,"e")="1","元",TEXT($AR$15,"e"))))&amp;TEXT($AR$15,"年m月d日"))</f>
        <v/>
      </c>
      <c r="Z22" s="61" t="str">
        <f t="shared" si="20"/>
        <v/>
      </c>
      <c r="AA22" s="61" t="str">
        <f t="shared" si="21"/>
        <v/>
      </c>
      <c r="AB22" s="61" t="str">
        <f t="shared" si="22"/>
        <v/>
      </c>
      <c r="AC2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2" s="68" t="str">
        <f>IF(VLOOKUP($A21,'02　利用者データ'!$A$4:$S$504,2,FALSE)="","",VLOOKUP($A21,'02　利用者データ'!$A$4:$S$504,2,FALSE))</f>
        <v/>
      </c>
      <c r="AF22" s="68"/>
      <c r="AG22" s="68"/>
      <c r="AH22" s="68"/>
      <c r="AI22" s="68"/>
      <c r="AJ22" s="68"/>
      <c r="AK22" s="68"/>
      <c r="AL22" s="68"/>
      <c r="AM22" s="65" t="str">
        <f t="shared" ref="AM22" si="29">IF(AV22="","",IF($AR$15&gt;=43831,"令和"&amp;YEAR($AR$15)-2018,IF($AR$15&gt;=43586,"令和元",TEXT($AR$15,"ggg")&amp;IF(TEXT($AR$15,"e")="1","元",TEXT($AR$15,"e"))))&amp;TEXT($AR$15,"年m月d日"))</f>
        <v/>
      </c>
      <c r="AN22" s="66" t="str">
        <f t="shared" si="23"/>
        <v/>
      </c>
      <c r="AO22" s="66" t="str">
        <f t="shared" si="24"/>
        <v/>
      </c>
      <c r="AP22" s="66" t="str">
        <f t="shared" si="25"/>
        <v/>
      </c>
      <c r="AQ22" s="66" t="str">
        <f t="shared" si="26"/>
        <v/>
      </c>
      <c r="AR22" s="67" t="str">
        <f t="shared" si="27"/>
        <v/>
      </c>
    </row>
    <row r="23" spans="1:44" ht="15" customHeight="1" x14ac:dyDescent="0.15">
      <c r="A23" s="58">
        <v>4</v>
      </c>
      <c r="B23" s="58"/>
      <c r="C23" s="59" t="str">
        <f>IF(VLOOKUP($A23,'02　利用者データ'!$A$4:$S$504,10,FALSE)="","",VLOOKUP($A23,'02　利用者データ'!$A$4:$S$504,10,FALSE))</f>
        <v/>
      </c>
      <c r="D23" s="59"/>
      <c r="E23" s="59"/>
      <c r="F23" s="59"/>
      <c r="G23" s="59"/>
      <c r="H23" s="59"/>
      <c r="I23" s="59"/>
      <c r="J23" s="59"/>
      <c r="K23" s="8" t="s">
        <v>10</v>
      </c>
      <c r="L23" s="60" t="str">
        <f>IF(VLOOKUP($A23,'02　利用者データ'!$A$4:$S$504,5,FALSE)="","",VLOOKUP($A23,'02　利用者データ'!$A$4:$S$504,5,FALSE))</f>
        <v/>
      </c>
      <c r="M23" s="60"/>
      <c r="N23" s="60"/>
      <c r="O23" s="60"/>
      <c r="P23" s="60"/>
      <c r="Q23" s="60"/>
      <c r="R23" s="60"/>
      <c r="S23" s="60"/>
      <c r="T23" s="12" t="str">
        <f>IF(VLOOKUP($A23,'02　利用者データ'!$A$4:$S$504,14,FALSE)="","",VLOOKUP($A23,'02　利用者データ'!$A$4:$S$504,14,FALSE))</f>
        <v/>
      </c>
      <c r="U23" s="13" t="str">
        <f>IF(VLOOKUP($A23,'02　利用者データ'!$A$4:$S$504,7,FALSE)="","",VLOOKUP($A23,'02　利用者データ'!$A$4:$S$504,7,FALSE))</f>
        <v/>
      </c>
      <c r="V23" s="61" t="str">
        <f>IF(VLOOKUP($A23,'02　利用者データ'!$A$4:$S$504,15,FALSE)="","",VLOOKUP($A23,'02　利用者データ'!$A$4:$S$504,15,FALSE))</f>
        <v/>
      </c>
      <c r="W23" s="61" t="str">
        <f>IF(VLOOKUP($A23,'02　利用者データ'!$A$4:$S$504,10,FALSE)="","",VLOOKUP($A23,'02　利用者データ'!$A$4:$S$504,10,FALSE))</f>
        <v/>
      </c>
      <c r="X23" s="61" t="str">
        <f>IF(VLOOKUP($A23,'02　利用者データ'!$A$4:$S$504,10,FALSE)="","",VLOOKUP($A23,'02　利用者データ'!$A$4:$S$504,10,FALSE))</f>
        <v/>
      </c>
      <c r="Y23" s="61" t="str">
        <f t="shared" ref="Y23" si="30">IF(T23="","",IF(T23&gt;=43831,"令和"&amp;YEAR(T23)-2018,IF(T23&gt;=43586,"令和元",TEXT(T23,"ggg")&amp;IF(TEXT(T23,"e")="1","元",TEXT(T23,"e"))))&amp;TEXT(T23,"年m月d日"))</f>
        <v/>
      </c>
      <c r="Z23" s="61" t="str">
        <f t="shared" ref="Z23:Z86" si="31">IF(AR23="","",IF($AR$15&gt;=43831,"令和"&amp;YEAR($AR$15)-2018,IF($AR$15&gt;=43586,"令和元",TEXT($AR$15,"ggg")&amp;IF(TEXT($AR$15,"e")="1","元",TEXT($AR$15,"e"))))&amp;TEXT($AR$15,"年m月d日"))</f>
        <v/>
      </c>
      <c r="AA23" s="61" t="str">
        <f t="shared" ref="AA23:AA86" si="32">IF(AS23="","",IF($AR$15&gt;=43831,"令和"&amp;YEAR($AR$15)-2018,IF($AR$15&gt;=43586,"令和元",TEXT($AR$15,"ggg")&amp;IF(TEXT($AR$15,"e")="1","元",TEXT($AR$15,"e"))))&amp;TEXT($AR$15,"年m月d日"))</f>
        <v/>
      </c>
      <c r="AB23" s="61" t="str">
        <f t="shared" ref="AB23:AB86" si="33">IF(AT23="","",IF($AR$15&gt;=43831,"令和"&amp;YEAR($AR$15)-2018,IF($AR$15&gt;=43586,"令和元",TEXT($AR$15,"ggg")&amp;IF(TEXT($AR$15,"e")="1","元",TEXT($AR$15,"e"))))&amp;TEXT($AR$15,"年m月d日"))</f>
        <v/>
      </c>
      <c r="AC2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3" s="59" t="str">
        <f>IF(VLOOKUP($A23,'02　利用者データ'!$A$4:$S$504,3,FALSE)="","",VLOOKUP($A23,'02　利用者データ'!$A$4:$S$504,3,FALSE))</f>
        <v/>
      </c>
      <c r="AF23" s="59"/>
      <c r="AG23" s="59"/>
      <c r="AH23" s="59"/>
      <c r="AI23" s="59"/>
      <c r="AJ23" s="59"/>
      <c r="AK23" s="59"/>
      <c r="AL23" s="59"/>
      <c r="AM23" s="62" t="str">
        <f t="shared" ref="AM23" si="34">IF(U23="","",IF(U23&gt;=43831,"令和"&amp;YEAR(U23)-2018,IF(U23&gt;=43586,"令和元",TEXT(U23,"ggg")&amp;IF(TEXT(U23,"e")="1","元",TEXT(U23,"e"))))&amp;TEXT(U23,"年m月d日"))</f>
        <v/>
      </c>
      <c r="AN23" s="63" t="str">
        <f t="shared" ref="AN23:AN86" si="35">IF(AW23="","",IF($AR$15&gt;=43831,"令和"&amp;YEAR($AR$15)-2018,IF($AR$15&gt;=43586,"令和元",TEXT($AR$15,"ggg")&amp;IF(TEXT($AR$15,"e")="1","元",TEXT($AR$15,"e"))))&amp;TEXT($AR$15,"年m月d日"))</f>
        <v/>
      </c>
      <c r="AO23" s="63" t="str">
        <f t="shared" ref="AO23:AO86" si="36">IF(AX23="","",IF($AR$15&gt;=43831,"令和"&amp;YEAR($AR$15)-2018,IF($AR$15&gt;=43586,"令和元",TEXT($AR$15,"ggg")&amp;IF(TEXT($AR$15,"e")="1","元",TEXT($AR$15,"e"))))&amp;TEXT($AR$15,"年m月d日"))</f>
        <v/>
      </c>
      <c r="AP23" s="63" t="str">
        <f t="shared" ref="AP23:AP86" si="37">IF(AY23="","",IF($AR$15&gt;=43831,"令和"&amp;YEAR($AR$15)-2018,IF($AR$15&gt;=43586,"令和元",TEXT($AR$15,"ggg")&amp;IF(TEXT($AR$15,"e")="1","元",TEXT($AR$15,"e"))))&amp;TEXT($AR$15,"年m月d日"))</f>
        <v/>
      </c>
      <c r="AQ23" s="63" t="str">
        <f t="shared" ref="AQ23:AQ86" si="38">IF(AZ23="","",IF($AR$15&gt;=43831,"令和"&amp;YEAR($AR$15)-2018,IF($AR$15&gt;=43586,"令和元",TEXT($AR$15,"ggg")&amp;IF(TEXT($AR$15,"e")="1","元",TEXT($AR$15,"e"))))&amp;TEXT($AR$15,"年m月d日"))</f>
        <v/>
      </c>
      <c r="AR23" s="64" t="str">
        <f t="shared" ref="AR23:AR86" si="39">IF(BA23="","",IF($AR$15&gt;=43831,"令和"&amp;YEAR($AR$15)-2018,IF($AR$15&gt;=43586,"令和元",TEXT($AR$15,"ggg")&amp;IF(TEXT($AR$15,"e")="1","元",TEXT($AR$15,"e"))))&amp;TEXT($AR$15,"年m月d日"))</f>
        <v/>
      </c>
    </row>
    <row r="24" spans="1:44" ht="21" customHeight="1" x14ac:dyDescent="0.15">
      <c r="A24" s="58"/>
      <c r="B24" s="58"/>
      <c r="C24" s="68" t="str">
        <f>IF(VLOOKUP($A23,'02　利用者データ'!$A$4:$S$504,9,FALSE)="","",VLOOKUP($A23,'02　利用者データ'!$A$4:$S$504,9,FALSE))</f>
        <v/>
      </c>
      <c r="D24" s="68"/>
      <c r="E24" s="68"/>
      <c r="F24" s="68"/>
      <c r="G24" s="68"/>
      <c r="H24" s="68"/>
      <c r="I24" s="68"/>
      <c r="J24" s="68"/>
      <c r="K24" s="69" t="str">
        <f>IF(VLOOKUP($A23,'02　利用者データ'!$A$4:$S$504,6,FALSE)="","",VLOOKUP($A23,'02　利用者データ'!$A$4:$S$504,6,FALSE))</f>
        <v/>
      </c>
      <c r="L24" s="70"/>
      <c r="M24" s="70"/>
      <c r="N24" s="70"/>
      <c r="O24" s="70"/>
      <c r="P24" s="70"/>
      <c r="Q24" s="70"/>
      <c r="R24" s="70"/>
      <c r="S24" s="70"/>
      <c r="T24" s="70"/>
      <c r="U24" s="71"/>
      <c r="V24" s="61" t="e">
        <f>IF(VLOOKUP($A24,'02　利用者データ'!$A$4:$S$504,10,FALSE)="","",VLOOKUP($A24,'02　利用者データ'!$A$4:$S$504,10,FALSE))</f>
        <v>#N/A</v>
      </c>
      <c r="W24" s="61" t="e">
        <f>IF(VLOOKUP($A24,'02　利用者データ'!$A$4:$S$504,10,FALSE)="","",VLOOKUP($A24,'02　利用者データ'!$A$4:$S$504,10,FALSE))</f>
        <v>#N/A</v>
      </c>
      <c r="X24" s="61" t="e">
        <f>IF(VLOOKUP($A24,'02　利用者データ'!$A$4:$S$504,10,FALSE)="","",VLOOKUP($A24,'02　利用者データ'!$A$4:$S$504,10,FALSE))</f>
        <v>#N/A</v>
      </c>
      <c r="Y24" s="61" t="str">
        <f t="shared" ref="Y24" si="40">IF(AQ24="","",IF($AR$15&gt;=43831,"令和"&amp;YEAR($AR$15)-2018,IF($AR$15&gt;=43586,"令和元",TEXT($AR$15,"ggg")&amp;IF(TEXT($AR$15,"e")="1","元",TEXT($AR$15,"e"))))&amp;TEXT($AR$15,"年m月d日"))</f>
        <v/>
      </c>
      <c r="Z24" s="61" t="str">
        <f t="shared" si="31"/>
        <v/>
      </c>
      <c r="AA24" s="61" t="str">
        <f t="shared" si="32"/>
        <v/>
      </c>
      <c r="AB24" s="61" t="str">
        <f t="shared" si="33"/>
        <v/>
      </c>
      <c r="AC2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4" s="68" t="str">
        <f>IF(VLOOKUP($A23,'02　利用者データ'!$A$4:$S$504,2,FALSE)="","",VLOOKUP($A23,'02　利用者データ'!$A$4:$S$504,2,FALSE))</f>
        <v/>
      </c>
      <c r="AF24" s="68"/>
      <c r="AG24" s="68"/>
      <c r="AH24" s="68"/>
      <c r="AI24" s="68"/>
      <c r="AJ24" s="68"/>
      <c r="AK24" s="68"/>
      <c r="AL24" s="68"/>
      <c r="AM24" s="65" t="str">
        <f t="shared" ref="AM24" si="41">IF(AV24="","",IF($AR$15&gt;=43831,"令和"&amp;YEAR($AR$15)-2018,IF($AR$15&gt;=43586,"令和元",TEXT($AR$15,"ggg")&amp;IF(TEXT($AR$15,"e")="1","元",TEXT($AR$15,"e"))))&amp;TEXT($AR$15,"年m月d日"))</f>
        <v/>
      </c>
      <c r="AN24" s="66" t="str">
        <f t="shared" si="35"/>
        <v/>
      </c>
      <c r="AO24" s="66" t="str">
        <f t="shared" si="36"/>
        <v/>
      </c>
      <c r="AP24" s="66" t="str">
        <f t="shared" si="37"/>
        <v/>
      </c>
      <c r="AQ24" s="66" t="str">
        <f t="shared" si="38"/>
        <v/>
      </c>
      <c r="AR24" s="67" t="str">
        <f t="shared" si="39"/>
        <v/>
      </c>
    </row>
    <row r="25" spans="1:44" ht="15" customHeight="1" x14ac:dyDescent="0.15">
      <c r="A25" s="58">
        <v>5</v>
      </c>
      <c r="B25" s="58"/>
      <c r="C25" s="59" t="str">
        <f>IF(VLOOKUP($A25,'02　利用者データ'!$A$4:$S$504,10,FALSE)="","",VLOOKUP($A25,'02　利用者データ'!$A$4:$S$504,10,FALSE))</f>
        <v/>
      </c>
      <c r="D25" s="59"/>
      <c r="E25" s="59"/>
      <c r="F25" s="59"/>
      <c r="G25" s="59"/>
      <c r="H25" s="59"/>
      <c r="I25" s="59"/>
      <c r="J25" s="59"/>
      <c r="K25" s="8" t="s">
        <v>10</v>
      </c>
      <c r="L25" s="60" t="str">
        <f>IF(VLOOKUP($A25,'02　利用者データ'!$A$4:$S$504,5,FALSE)="","",VLOOKUP($A25,'02　利用者データ'!$A$4:$S$504,5,FALSE))</f>
        <v/>
      </c>
      <c r="M25" s="60"/>
      <c r="N25" s="60"/>
      <c r="O25" s="60"/>
      <c r="P25" s="60"/>
      <c r="Q25" s="60"/>
      <c r="R25" s="60"/>
      <c r="S25" s="60"/>
      <c r="T25" s="12" t="str">
        <f>IF(VLOOKUP($A25,'02　利用者データ'!$A$4:$S$504,14,FALSE)="","",VLOOKUP($A25,'02　利用者データ'!$A$4:$S$504,14,FALSE))</f>
        <v/>
      </c>
      <c r="U25" s="13" t="str">
        <f>IF(VLOOKUP($A25,'02　利用者データ'!$A$4:$S$504,7,FALSE)="","",VLOOKUP($A25,'02　利用者データ'!$A$4:$S$504,7,FALSE))</f>
        <v/>
      </c>
      <c r="V25" s="61" t="str">
        <f>IF(VLOOKUP($A25,'02　利用者データ'!$A$4:$S$504,15,FALSE)="","",VLOOKUP($A25,'02　利用者データ'!$A$4:$S$504,15,FALSE))</f>
        <v/>
      </c>
      <c r="W25" s="61" t="str">
        <f>IF(VLOOKUP($A25,'02　利用者データ'!$A$4:$S$504,10,FALSE)="","",VLOOKUP($A25,'02　利用者データ'!$A$4:$S$504,10,FALSE))</f>
        <v/>
      </c>
      <c r="X25" s="61" t="str">
        <f>IF(VLOOKUP($A25,'02　利用者データ'!$A$4:$S$504,10,FALSE)="","",VLOOKUP($A25,'02　利用者データ'!$A$4:$S$504,10,FALSE))</f>
        <v/>
      </c>
      <c r="Y25" s="61" t="str">
        <f t="shared" ref="Y25" si="42">IF(T25="","",IF(T25&gt;=43831,"令和"&amp;YEAR(T25)-2018,IF(T25&gt;=43586,"令和元",TEXT(T25,"ggg")&amp;IF(TEXT(T25,"e")="1","元",TEXT(T25,"e"))))&amp;TEXT(T25,"年m月d日"))</f>
        <v/>
      </c>
      <c r="Z25" s="61" t="str">
        <f t="shared" si="31"/>
        <v/>
      </c>
      <c r="AA25" s="61" t="str">
        <f t="shared" si="32"/>
        <v/>
      </c>
      <c r="AB25" s="61" t="str">
        <f t="shared" si="33"/>
        <v/>
      </c>
      <c r="AC2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5" s="59" t="str">
        <f>IF(VLOOKUP($A25,'02　利用者データ'!$A$4:$S$504,3,FALSE)="","",VLOOKUP($A25,'02　利用者データ'!$A$4:$S$504,3,FALSE))</f>
        <v/>
      </c>
      <c r="AF25" s="59"/>
      <c r="AG25" s="59"/>
      <c r="AH25" s="59"/>
      <c r="AI25" s="59"/>
      <c r="AJ25" s="59"/>
      <c r="AK25" s="59"/>
      <c r="AL25" s="59"/>
      <c r="AM25" s="62" t="str">
        <f t="shared" ref="AM25" si="43">IF(U25="","",IF(U25&gt;=43831,"令和"&amp;YEAR(U25)-2018,IF(U25&gt;=43586,"令和元",TEXT(U25,"ggg")&amp;IF(TEXT(U25,"e")="1","元",TEXT(U25,"e"))))&amp;TEXT(U25,"年m月d日"))</f>
        <v/>
      </c>
      <c r="AN25" s="63" t="str">
        <f t="shared" si="35"/>
        <v/>
      </c>
      <c r="AO25" s="63" t="str">
        <f t="shared" si="36"/>
        <v/>
      </c>
      <c r="AP25" s="63" t="str">
        <f t="shared" si="37"/>
        <v/>
      </c>
      <c r="AQ25" s="63" t="str">
        <f t="shared" si="38"/>
        <v/>
      </c>
      <c r="AR25" s="64" t="str">
        <f t="shared" si="39"/>
        <v/>
      </c>
    </row>
    <row r="26" spans="1:44" ht="21" customHeight="1" x14ac:dyDescent="0.15">
      <c r="A26" s="58"/>
      <c r="B26" s="58"/>
      <c r="C26" s="68" t="str">
        <f>IF(VLOOKUP($A25,'02　利用者データ'!$A$4:$S$504,9,FALSE)="","",VLOOKUP($A25,'02　利用者データ'!$A$4:$S$504,9,FALSE))</f>
        <v/>
      </c>
      <c r="D26" s="68"/>
      <c r="E26" s="68"/>
      <c r="F26" s="68"/>
      <c r="G26" s="68"/>
      <c r="H26" s="68"/>
      <c r="I26" s="68"/>
      <c r="J26" s="68"/>
      <c r="K26" s="69" t="str">
        <f>IF(VLOOKUP($A25,'02　利用者データ'!$A$4:$S$504,6,FALSE)="","",VLOOKUP($A25,'02　利用者データ'!$A$4:$S$504,6,FALSE))</f>
        <v/>
      </c>
      <c r="L26" s="70"/>
      <c r="M26" s="70"/>
      <c r="N26" s="70"/>
      <c r="O26" s="70"/>
      <c r="P26" s="70"/>
      <c r="Q26" s="70"/>
      <c r="R26" s="70"/>
      <c r="S26" s="70"/>
      <c r="T26" s="70"/>
      <c r="U26" s="71"/>
      <c r="V26" s="61" t="e">
        <f>IF(VLOOKUP($A26,'02　利用者データ'!$A$4:$S$504,10,FALSE)="","",VLOOKUP($A26,'02　利用者データ'!$A$4:$S$504,10,FALSE))</f>
        <v>#N/A</v>
      </c>
      <c r="W26" s="61" t="e">
        <f>IF(VLOOKUP($A26,'02　利用者データ'!$A$4:$S$504,10,FALSE)="","",VLOOKUP($A26,'02　利用者データ'!$A$4:$S$504,10,FALSE))</f>
        <v>#N/A</v>
      </c>
      <c r="X26" s="61" t="e">
        <f>IF(VLOOKUP($A26,'02　利用者データ'!$A$4:$S$504,10,FALSE)="","",VLOOKUP($A26,'02　利用者データ'!$A$4:$S$504,10,FALSE))</f>
        <v>#N/A</v>
      </c>
      <c r="Y26" s="61" t="str">
        <f t="shared" ref="Y26" si="44">IF(AQ26="","",IF($AR$15&gt;=43831,"令和"&amp;YEAR($AR$15)-2018,IF($AR$15&gt;=43586,"令和元",TEXT($AR$15,"ggg")&amp;IF(TEXT($AR$15,"e")="1","元",TEXT($AR$15,"e"))))&amp;TEXT($AR$15,"年m月d日"))</f>
        <v/>
      </c>
      <c r="Z26" s="61" t="str">
        <f t="shared" si="31"/>
        <v/>
      </c>
      <c r="AA26" s="61" t="str">
        <f t="shared" si="32"/>
        <v/>
      </c>
      <c r="AB26" s="61" t="str">
        <f t="shared" si="33"/>
        <v/>
      </c>
      <c r="AC2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6" s="68" t="str">
        <f>IF(VLOOKUP($A25,'02　利用者データ'!$A$4:$S$504,2,FALSE)="","",VLOOKUP($A25,'02　利用者データ'!$A$4:$S$504,2,FALSE))</f>
        <v/>
      </c>
      <c r="AF26" s="68"/>
      <c r="AG26" s="68"/>
      <c r="AH26" s="68"/>
      <c r="AI26" s="68"/>
      <c r="AJ26" s="68"/>
      <c r="AK26" s="68"/>
      <c r="AL26" s="68"/>
      <c r="AM26" s="65" t="str">
        <f t="shared" ref="AM26" si="45">IF(AV26="","",IF($AR$15&gt;=43831,"令和"&amp;YEAR($AR$15)-2018,IF($AR$15&gt;=43586,"令和元",TEXT($AR$15,"ggg")&amp;IF(TEXT($AR$15,"e")="1","元",TEXT($AR$15,"e"))))&amp;TEXT($AR$15,"年m月d日"))</f>
        <v/>
      </c>
      <c r="AN26" s="66" t="str">
        <f t="shared" si="35"/>
        <v/>
      </c>
      <c r="AO26" s="66" t="str">
        <f t="shared" si="36"/>
        <v/>
      </c>
      <c r="AP26" s="66" t="str">
        <f t="shared" si="37"/>
        <v/>
      </c>
      <c r="AQ26" s="66" t="str">
        <f t="shared" si="38"/>
        <v/>
      </c>
      <c r="AR26" s="67" t="str">
        <f t="shared" si="39"/>
        <v/>
      </c>
    </row>
    <row r="27" spans="1:44" ht="15" customHeight="1" x14ac:dyDescent="0.15">
      <c r="A27" s="58">
        <v>6</v>
      </c>
      <c r="B27" s="58"/>
      <c r="C27" s="59" t="str">
        <f>IF(VLOOKUP($A27,'02　利用者データ'!$A$4:$S$504,10,FALSE)="","",VLOOKUP($A27,'02　利用者データ'!$A$4:$S$504,10,FALSE))</f>
        <v/>
      </c>
      <c r="D27" s="59"/>
      <c r="E27" s="59"/>
      <c r="F27" s="59"/>
      <c r="G27" s="59"/>
      <c r="H27" s="59"/>
      <c r="I27" s="59"/>
      <c r="J27" s="59"/>
      <c r="K27" s="8" t="s">
        <v>10</v>
      </c>
      <c r="L27" s="60" t="str">
        <f>IF(VLOOKUP($A27,'02　利用者データ'!$A$4:$S$504,5,FALSE)="","",VLOOKUP($A27,'02　利用者データ'!$A$4:$S$504,5,FALSE))</f>
        <v/>
      </c>
      <c r="M27" s="60"/>
      <c r="N27" s="60"/>
      <c r="O27" s="60"/>
      <c r="P27" s="60"/>
      <c r="Q27" s="60"/>
      <c r="R27" s="60"/>
      <c r="S27" s="60"/>
      <c r="T27" s="12" t="str">
        <f>IF(VLOOKUP($A27,'02　利用者データ'!$A$4:$S$504,14,FALSE)="","",VLOOKUP($A27,'02　利用者データ'!$A$4:$S$504,14,FALSE))</f>
        <v/>
      </c>
      <c r="U27" s="13" t="str">
        <f>IF(VLOOKUP($A27,'02　利用者データ'!$A$4:$S$504,7,FALSE)="","",VLOOKUP($A27,'02　利用者データ'!$A$4:$S$504,7,FALSE))</f>
        <v/>
      </c>
      <c r="V27" s="61" t="str">
        <f>IF(VLOOKUP($A27,'02　利用者データ'!$A$4:$S$504,15,FALSE)="","",VLOOKUP($A27,'02　利用者データ'!$A$4:$S$504,15,FALSE))</f>
        <v/>
      </c>
      <c r="W27" s="61" t="str">
        <f>IF(VLOOKUP($A27,'02　利用者データ'!$A$4:$S$504,10,FALSE)="","",VLOOKUP($A27,'02　利用者データ'!$A$4:$S$504,10,FALSE))</f>
        <v/>
      </c>
      <c r="X27" s="61" t="str">
        <f>IF(VLOOKUP($A27,'02　利用者データ'!$A$4:$S$504,10,FALSE)="","",VLOOKUP($A27,'02　利用者データ'!$A$4:$S$504,10,FALSE))</f>
        <v/>
      </c>
      <c r="Y27" s="61" t="str">
        <f t="shared" ref="Y27" si="46">IF(T27="","",IF(T27&gt;=43831,"令和"&amp;YEAR(T27)-2018,IF(T27&gt;=43586,"令和元",TEXT(T27,"ggg")&amp;IF(TEXT(T27,"e")="1","元",TEXT(T27,"e"))))&amp;TEXT(T27,"年m月d日"))</f>
        <v/>
      </c>
      <c r="Z27" s="61" t="str">
        <f t="shared" si="31"/>
        <v/>
      </c>
      <c r="AA27" s="61" t="str">
        <f t="shared" si="32"/>
        <v/>
      </c>
      <c r="AB27" s="61" t="str">
        <f t="shared" si="33"/>
        <v/>
      </c>
      <c r="AC2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7" s="59" t="str">
        <f>IF(VLOOKUP($A27,'02　利用者データ'!$A$4:$S$504,3,FALSE)="","",VLOOKUP($A27,'02　利用者データ'!$A$4:$S$504,3,FALSE))</f>
        <v/>
      </c>
      <c r="AF27" s="59"/>
      <c r="AG27" s="59"/>
      <c r="AH27" s="59"/>
      <c r="AI27" s="59"/>
      <c r="AJ27" s="59"/>
      <c r="AK27" s="59"/>
      <c r="AL27" s="59"/>
      <c r="AM27" s="62" t="str">
        <f t="shared" ref="AM27" si="47">IF(U27="","",IF(U27&gt;=43831,"令和"&amp;YEAR(U27)-2018,IF(U27&gt;=43586,"令和元",TEXT(U27,"ggg")&amp;IF(TEXT(U27,"e")="1","元",TEXT(U27,"e"))))&amp;TEXT(U27,"年m月d日"))</f>
        <v/>
      </c>
      <c r="AN27" s="63" t="str">
        <f t="shared" si="35"/>
        <v/>
      </c>
      <c r="AO27" s="63" t="str">
        <f t="shared" si="36"/>
        <v/>
      </c>
      <c r="AP27" s="63" t="str">
        <f t="shared" si="37"/>
        <v/>
      </c>
      <c r="AQ27" s="63" t="str">
        <f t="shared" si="38"/>
        <v/>
      </c>
      <c r="AR27" s="64" t="str">
        <f t="shared" si="39"/>
        <v/>
      </c>
    </row>
    <row r="28" spans="1:44" ht="21" customHeight="1" x14ac:dyDescent="0.15">
      <c r="A28" s="58"/>
      <c r="B28" s="58"/>
      <c r="C28" s="68" t="str">
        <f>IF(VLOOKUP($A27,'02　利用者データ'!$A$4:$S$504,9,FALSE)="","",VLOOKUP($A27,'02　利用者データ'!$A$4:$S$504,9,FALSE))</f>
        <v/>
      </c>
      <c r="D28" s="68"/>
      <c r="E28" s="68"/>
      <c r="F28" s="68"/>
      <c r="G28" s="68"/>
      <c r="H28" s="68"/>
      <c r="I28" s="68"/>
      <c r="J28" s="68"/>
      <c r="K28" s="69" t="str">
        <f>IF(VLOOKUP($A27,'02　利用者データ'!$A$4:$S$504,6,FALSE)="","",VLOOKUP($A27,'02　利用者データ'!$A$4:$S$504,6,FALSE))</f>
        <v/>
      </c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61" t="e">
        <f>IF(VLOOKUP($A28,'02　利用者データ'!$A$4:$S$504,10,FALSE)="","",VLOOKUP($A28,'02　利用者データ'!$A$4:$S$504,10,FALSE))</f>
        <v>#N/A</v>
      </c>
      <c r="W28" s="61" t="e">
        <f>IF(VLOOKUP($A28,'02　利用者データ'!$A$4:$S$504,10,FALSE)="","",VLOOKUP($A28,'02　利用者データ'!$A$4:$S$504,10,FALSE))</f>
        <v>#N/A</v>
      </c>
      <c r="X28" s="61" t="e">
        <f>IF(VLOOKUP($A28,'02　利用者データ'!$A$4:$S$504,10,FALSE)="","",VLOOKUP($A28,'02　利用者データ'!$A$4:$S$504,10,FALSE))</f>
        <v>#N/A</v>
      </c>
      <c r="Y28" s="61" t="str">
        <f t="shared" ref="Y28" si="48">IF(AQ28="","",IF($AR$15&gt;=43831,"令和"&amp;YEAR($AR$15)-2018,IF($AR$15&gt;=43586,"令和元",TEXT($AR$15,"ggg")&amp;IF(TEXT($AR$15,"e")="1","元",TEXT($AR$15,"e"))))&amp;TEXT($AR$15,"年m月d日"))</f>
        <v/>
      </c>
      <c r="Z28" s="61" t="str">
        <f t="shared" si="31"/>
        <v/>
      </c>
      <c r="AA28" s="61" t="str">
        <f t="shared" si="32"/>
        <v/>
      </c>
      <c r="AB28" s="61" t="str">
        <f t="shared" si="33"/>
        <v/>
      </c>
      <c r="AC2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8" s="68" t="str">
        <f>IF(VLOOKUP($A27,'02　利用者データ'!$A$4:$S$504,2,FALSE)="","",VLOOKUP($A27,'02　利用者データ'!$A$4:$S$504,2,FALSE))</f>
        <v/>
      </c>
      <c r="AF28" s="68"/>
      <c r="AG28" s="68"/>
      <c r="AH28" s="68"/>
      <c r="AI28" s="68"/>
      <c r="AJ28" s="68"/>
      <c r="AK28" s="68"/>
      <c r="AL28" s="68"/>
      <c r="AM28" s="65" t="str">
        <f t="shared" ref="AM28" si="49">IF(AV28="","",IF($AR$15&gt;=43831,"令和"&amp;YEAR($AR$15)-2018,IF($AR$15&gt;=43586,"令和元",TEXT($AR$15,"ggg")&amp;IF(TEXT($AR$15,"e")="1","元",TEXT($AR$15,"e"))))&amp;TEXT($AR$15,"年m月d日"))</f>
        <v/>
      </c>
      <c r="AN28" s="66" t="str">
        <f t="shared" si="35"/>
        <v/>
      </c>
      <c r="AO28" s="66" t="str">
        <f t="shared" si="36"/>
        <v/>
      </c>
      <c r="AP28" s="66" t="str">
        <f t="shared" si="37"/>
        <v/>
      </c>
      <c r="AQ28" s="66" t="str">
        <f t="shared" si="38"/>
        <v/>
      </c>
      <c r="AR28" s="67" t="str">
        <f t="shared" si="39"/>
        <v/>
      </c>
    </row>
    <row r="29" spans="1:44" ht="15" customHeight="1" x14ac:dyDescent="0.15">
      <c r="A29" s="58">
        <v>7</v>
      </c>
      <c r="B29" s="58"/>
      <c r="C29" s="59" t="str">
        <f>IF(VLOOKUP($A29,'02　利用者データ'!$A$4:$S$504,10,FALSE)="","",VLOOKUP($A29,'02　利用者データ'!$A$4:$S$504,10,FALSE))</f>
        <v/>
      </c>
      <c r="D29" s="59"/>
      <c r="E29" s="59"/>
      <c r="F29" s="59"/>
      <c r="G29" s="59"/>
      <c r="H29" s="59"/>
      <c r="I29" s="59"/>
      <c r="J29" s="59"/>
      <c r="K29" s="8" t="s">
        <v>10</v>
      </c>
      <c r="L29" s="60" t="str">
        <f>IF(VLOOKUP($A29,'02　利用者データ'!$A$4:$S$504,5,FALSE)="","",VLOOKUP($A29,'02　利用者データ'!$A$4:$S$504,5,FALSE))</f>
        <v/>
      </c>
      <c r="M29" s="60"/>
      <c r="N29" s="60"/>
      <c r="O29" s="60"/>
      <c r="P29" s="60"/>
      <c r="Q29" s="60"/>
      <c r="R29" s="60"/>
      <c r="S29" s="60"/>
      <c r="T29" s="12" t="str">
        <f>IF(VLOOKUP($A29,'02　利用者データ'!$A$4:$S$504,14,FALSE)="","",VLOOKUP($A29,'02　利用者データ'!$A$4:$S$504,14,FALSE))</f>
        <v/>
      </c>
      <c r="U29" s="13" t="str">
        <f>IF(VLOOKUP($A29,'02　利用者データ'!$A$4:$S$504,7,FALSE)="","",VLOOKUP($A29,'02　利用者データ'!$A$4:$S$504,7,FALSE))</f>
        <v/>
      </c>
      <c r="V29" s="61" t="str">
        <f>IF(VLOOKUP($A29,'02　利用者データ'!$A$4:$S$504,15,FALSE)="","",VLOOKUP($A29,'02　利用者データ'!$A$4:$S$504,15,FALSE))</f>
        <v/>
      </c>
      <c r="W29" s="61" t="str">
        <f>IF(VLOOKUP($A29,'02　利用者データ'!$A$4:$S$504,10,FALSE)="","",VLOOKUP($A29,'02　利用者データ'!$A$4:$S$504,10,FALSE))</f>
        <v/>
      </c>
      <c r="X29" s="61" t="str">
        <f>IF(VLOOKUP($A29,'02　利用者データ'!$A$4:$S$504,10,FALSE)="","",VLOOKUP($A29,'02　利用者データ'!$A$4:$S$504,10,FALSE))</f>
        <v/>
      </c>
      <c r="Y29" s="61" t="str">
        <f t="shared" ref="Y29" si="50">IF(T29="","",IF(T29&gt;=43831,"令和"&amp;YEAR(T29)-2018,IF(T29&gt;=43586,"令和元",TEXT(T29,"ggg")&amp;IF(TEXT(T29,"e")="1","元",TEXT(T29,"e"))))&amp;TEXT(T29,"年m月d日"))</f>
        <v/>
      </c>
      <c r="Z29" s="61" t="str">
        <f t="shared" si="31"/>
        <v/>
      </c>
      <c r="AA29" s="61" t="str">
        <f t="shared" si="32"/>
        <v/>
      </c>
      <c r="AB29" s="61" t="str">
        <f t="shared" si="33"/>
        <v/>
      </c>
      <c r="AC2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9" s="59" t="str">
        <f>IF(VLOOKUP($A29,'02　利用者データ'!$A$4:$S$504,3,FALSE)="","",VLOOKUP($A29,'02　利用者データ'!$A$4:$S$504,3,FALSE))</f>
        <v/>
      </c>
      <c r="AF29" s="59"/>
      <c r="AG29" s="59"/>
      <c r="AH29" s="59"/>
      <c r="AI29" s="59"/>
      <c r="AJ29" s="59"/>
      <c r="AK29" s="59"/>
      <c r="AL29" s="59"/>
      <c r="AM29" s="62" t="str">
        <f t="shared" ref="AM29" si="51">IF(U29="","",IF(U29&gt;=43831,"令和"&amp;YEAR(U29)-2018,IF(U29&gt;=43586,"令和元",TEXT(U29,"ggg")&amp;IF(TEXT(U29,"e")="1","元",TEXT(U29,"e"))))&amp;TEXT(U29,"年m月d日"))</f>
        <v/>
      </c>
      <c r="AN29" s="63" t="str">
        <f t="shared" si="35"/>
        <v/>
      </c>
      <c r="AO29" s="63" t="str">
        <f t="shared" si="36"/>
        <v/>
      </c>
      <c r="AP29" s="63" t="str">
        <f t="shared" si="37"/>
        <v/>
      </c>
      <c r="AQ29" s="63" t="str">
        <f t="shared" si="38"/>
        <v/>
      </c>
      <c r="AR29" s="64" t="str">
        <f t="shared" si="39"/>
        <v/>
      </c>
    </row>
    <row r="30" spans="1:44" ht="21" customHeight="1" x14ac:dyDescent="0.15">
      <c r="A30" s="58"/>
      <c r="B30" s="58"/>
      <c r="C30" s="68" t="str">
        <f>IF(VLOOKUP($A29,'02　利用者データ'!$A$4:$S$504,9,FALSE)="","",VLOOKUP($A29,'02　利用者データ'!$A$4:$S$504,9,FALSE))</f>
        <v/>
      </c>
      <c r="D30" s="68"/>
      <c r="E30" s="68"/>
      <c r="F30" s="68"/>
      <c r="G30" s="68"/>
      <c r="H30" s="68"/>
      <c r="I30" s="68"/>
      <c r="J30" s="68"/>
      <c r="K30" s="69" t="str">
        <f>IF(VLOOKUP($A29,'02　利用者データ'!$A$4:$S$504,6,FALSE)="","",VLOOKUP($A29,'02　利用者データ'!$A$4:$S$504,6,FALSE))</f>
        <v/>
      </c>
      <c r="L30" s="70"/>
      <c r="M30" s="70"/>
      <c r="N30" s="70"/>
      <c r="O30" s="70"/>
      <c r="P30" s="70"/>
      <c r="Q30" s="70"/>
      <c r="R30" s="70"/>
      <c r="S30" s="70"/>
      <c r="T30" s="70"/>
      <c r="U30" s="71"/>
      <c r="V30" s="61" t="e">
        <f>IF(VLOOKUP($A30,'02　利用者データ'!$A$4:$S$504,10,FALSE)="","",VLOOKUP($A30,'02　利用者データ'!$A$4:$S$504,10,FALSE))</f>
        <v>#N/A</v>
      </c>
      <c r="W30" s="61" t="e">
        <f>IF(VLOOKUP($A30,'02　利用者データ'!$A$4:$S$504,10,FALSE)="","",VLOOKUP($A30,'02　利用者データ'!$A$4:$S$504,10,FALSE))</f>
        <v>#N/A</v>
      </c>
      <c r="X30" s="61" t="e">
        <f>IF(VLOOKUP($A30,'02　利用者データ'!$A$4:$S$504,10,FALSE)="","",VLOOKUP($A30,'02　利用者データ'!$A$4:$S$504,10,FALSE))</f>
        <v>#N/A</v>
      </c>
      <c r="Y30" s="61" t="str">
        <f t="shared" ref="Y30" si="52">IF(AQ30="","",IF($AR$15&gt;=43831,"令和"&amp;YEAR($AR$15)-2018,IF($AR$15&gt;=43586,"令和元",TEXT($AR$15,"ggg")&amp;IF(TEXT($AR$15,"e")="1","元",TEXT($AR$15,"e"))))&amp;TEXT($AR$15,"年m月d日"))</f>
        <v/>
      </c>
      <c r="Z30" s="61" t="str">
        <f t="shared" si="31"/>
        <v/>
      </c>
      <c r="AA30" s="61" t="str">
        <f t="shared" si="32"/>
        <v/>
      </c>
      <c r="AB30" s="61" t="str">
        <f t="shared" si="33"/>
        <v/>
      </c>
      <c r="AC3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3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30" s="68" t="str">
        <f>IF(VLOOKUP($A29,'02　利用者データ'!$A$4:$S$504,2,FALSE)="","",VLOOKUP($A29,'02　利用者データ'!$A$4:$S$504,2,FALSE))</f>
        <v/>
      </c>
      <c r="AF30" s="68"/>
      <c r="AG30" s="68"/>
      <c r="AH30" s="68"/>
      <c r="AI30" s="68"/>
      <c r="AJ30" s="68"/>
      <c r="AK30" s="68"/>
      <c r="AL30" s="68"/>
      <c r="AM30" s="65" t="str">
        <f t="shared" ref="AM30" si="53">IF(AV30="","",IF($AR$15&gt;=43831,"令和"&amp;YEAR($AR$15)-2018,IF($AR$15&gt;=43586,"令和元",TEXT($AR$15,"ggg")&amp;IF(TEXT($AR$15,"e")="1","元",TEXT($AR$15,"e"))))&amp;TEXT($AR$15,"年m月d日"))</f>
        <v/>
      </c>
      <c r="AN30" s="66" t="str">
        <f t="shared" si="35"/>
        <v/>
      </c>
      <c r="AO30" s="66" t="str">
        <f t="shared" si="36"/>
        <v/>
      </c>
      <c r="AP30" s="66" t="str">
        <f t="shared" si="37"/>
        <v/>
      </c>
      <c r="AQ30" s="66" t="str">
        <f t="shared" si="38"/>
        <v/>
      </c>
      <c r="AR30" s="67" t="str">
        <f t="shared" si="39"/>
        <v/>
      </c>
    </row>
    <row r="31" spans="1:44" ht="15" customHeight="1" x14ac:dyDescent="0.15">
      <c r="A31" s="58">
        <v>8</v>
      </c>
      <c r="B31" s="58"/>
      <c r="C31" s="59" t="str">
        <f>IF(VLOOKUP($A31,'02　利用者データ'!$A$4:$S$504,10,FALSE)="","",VLOOKUP($A31,'02　利用者データ'!$A$4:$S$504,10,FALSE))</f>
        <v/>
      </c>
      <c r="D31" s="59"/>
      <c r="E31" s="59"/>
      <c r="F31" s="59"/>
      <c r="G31" s="59"/>
      <c r="H31" s="59"/>
      <c r="I31" s="59"/>
      <c r="J31" s="59"/>
      <c r="K31" s="8" t="s">
        <v>10</v>
      </c>
      <c r="L31" s="60" t="str">
        <f>IF(VLOOKUP($A31,'02　利用者データ'!$A$4:$S$504,5,FALSE)="","",VLOOKUP($A31,'02　利用者データ'!$A$4:$S$504,5,FALSE))</f>
        <v/>
      </c>
      <c r="M31" s="60"/>
      <c r="N31" s="60"/>
      <c r="O31" s="60"/>
      <c r="P31" s="60"/>
      <c r="Q31" s="60"/>
      <c r="R31" s="60"/>
      <c r="S31" s="60"/>
      <c r="T31" s="12" t="str">
        <f>IF(VLOOKUP($A31,'02　利用者データ'!$A$4:$S$504,14,FALSE)="","",VLOOKUP($A31,'02　利用者データ'!$A$4:$S$504,14,FALSE))</f>
        <v/>
      </c>
      <c r="U31" s="13" t="str">
        <f>IF(VLOOKUP($A31,'02　利用者データ'!$A$4:$S$504,7,FALSE)="","",VLOOKUP($A31,'02　利用者データ'!$A$4:$S$504,7,FALSE))</f>
        <v/>
      </c>
      <c r="V31" s="61" t="str">
        <f>IF(VLOOKUP($A31,'02　利用者データ'!$A$4:$S$504,15,FALSE)="","",VLOOKUP($A31,'02　利用者データ'!$A$4:$S$504,15,FALSE))</f>
        <v/>
      </c>
      <c r="W31" s="61" t="str">
        <f>IF(VLOOKUP($A31,'02　利用者データ'!$A$4:$S$504,10,FALSE)="","",VLOOKUP($A31,'02　利用者データ'!$A$4:$S$504,10,FALSE))</f>
        <v/>
      </c>
      <c r="X31" s="61" t="str">
        <f>IF(VLOOKUP($A31,'02　利用者データ'!$A$4:$S$504,10,FALSE)="","",VLOOKUP($A31,'02　利用者データ'!$A$4:$S$504,10,FALSE))</f>
        <v/>
      </c>
      <c r="Y31" s="61" t="str">
        <f t="shared" ref="Y31" si="54">IF(T31="","",IF(T31&gt;=43831,"令和"&amp;YEAR(T31)-2018,IF(T31&gt;=43586,"令和元",TEXT(T31,"ggg")&amp;IF(TEXT(T31,"e")="1","元",TEXT(T31,"e"))))&amp;TEXT(T31,"年m月d日"))</f>
        <v/>
      </c>
      <c r="Z31" s="61" t="str">
        <f t="shared" si="31"/>
        <v/>
      </c>
      <c r="AA31" s="61" t="str">
        <f t="shared" si="32"/>
        <v/>
      </c>
      <c r="AB31" s="61" t="str">
        <f t="shared" si="33"/>
        <v/>
      </c>
      <c r="AC3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3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31" s="59" t="str">
        <f>IF(VLOOKUP($A31,'02　利用者データ'!$A$4:$S$504,3,FALSE)="","",VLOOKUP($A31,'02　利用者データ'!$A$4:$S$504,3,FALSE))</f>
        <v/>
      </c>
      <c r="AF31" s="59"/>
      <c r="AG31" s="59"/>
      <c r="AH31" s="59"/>
      <c r="AI31" s="59"/>
      <c r="AJ31" s="59"/>
      <c r="AK31" s="59"/>
      <c r="AL31" s="59"/>
      <c r="AM31" s="62" t="str">
        <f t="shared" ref="AM31" si="55">IF(U31="","",IF(U31&gt;=43831,"令和"&amp;YEAR(U31)-2018,IF(U31&gt;=43586,"令和元",TEXT(U31,"ggg")&amp;IF(TEXT(U31,"e")="1","元",TEXT(U31,"e"))))&amp;TEXT(U31,"年m月d日"))</f>
        <v/>
      </c>
      <c r="AN31" s="63" t="str">
        <f t="shared" si="35"/>
        <v/>
      </c>
      <c r="AO31" s="63" t="str">
        <f t="shared" si="36"/>
        <v/>
      </c>
      <c r="AP31" s="63" t="str">
        <f t="shared" si="37"/>
        <v/>
      </c>
      <c r="AQ31" s="63" t="str">
        <f t="shared" si="38"/>
        <v/>
      </c>
      <c r="AR31" s="64" t="str">
        <f t="shared" si="39"/>
        <v/>
      </c>
    </row>
    <row r="32" spans="1:44" ht="21" customHeight="1" x14ac:dyDescent="0.15">
      <c r="A32" s="58"/>
      <c r="B32" s="58"/>
      <c r="C32" s="68" t="str">
        <f>IF(VLOOKUP($A31,'02　利用者データ'!$A$4:$S$504,9,FALSE)="","",VLOOKUP($A31,'02　利用者データ'!$A$4:$S$504,9,FALSE))</f>
        <v/>
      </c>
      <c r="D32" s="68"/>
      <c r="E32" s="68"/>
      <c r="F32" s="68"/>
      <c r="G32" s="68"/>
      <c r="H32" s="68"/>
      <c r="I32" s="68"/>
      <c r="J32" s="68"/>
      <c r="K32" s="69" t="str">
        <f>IF(VLOOKUP($A31,'02　利用者データ'!$A$4:$S$504,6,FALSE)="","",VLOOKUP($A31,'02　利用者データ'!$A$4:$S$504,6,FALSE))</f>
        <v/>
      </c>
      <c r="L32" s="70"/>
      <c r="M32" s="70"/>
      <c r="N32" s="70"/>
      <c r="O32" s="70"/>
      <c r="P32" s="70"/>
      <c r="Q32" s="70"/>
      <c r="R32" s="70"/>
      <c r="S32" s="70"/>
      <c r="T32" s="70"/>
      <c r="U32" s="71"/>
      <c r="V32" s="61" t="e">
        <f>IF(VLOOKUP($A32,'02　利用者データ'!$A$4:$S$504,10,FALSE)="","",VLOOKUP($A32,'02　利用者データ'!$A$4:$S$504,10,FALSE))</f>
        <v>#N/A</v>
      </c>
      <c r="W32" s="61" t="e">
        <f>IF(VLOOKUP($A32,'02　利用者データ'!$A$4:$S$504,10,FALSE)="","",VLOOKUP($A32,'02　利用者データ'!$A$4:$S$504,10,FALSE))</f>
        <v>#N/A</v>
      </c>
      <c r="X32" s="61" t="e">
        <f>IF(VLOOKUP($A32,'02　利用者データ'!$A$4:$S$504,10,FALSE)="","",VLOOKUP($A32,'02　利用者データ'!$A$4:$S$504,10,FALSE))</f>
        <v>#N/A</v>
      </c>
      <c r="Y32" s="61" t="str">
        <f t="shared" ref="Y32" si="56">IF(AQ32="","",IF($AR$15&gt;=43831,"令和"&amp;YEAR($AR$15)-2018,IF($AR$15&gt;=43586,"令和元",TEXT($AR$15,"ggg")&amp;IF(TEXT($AR$15,"e")="1","元",TEXT($AR$15,"e"))))&amp;TEXT($AR$15,"年m月d日"))</f>
        <v/>
      </c>
      <c r="Z32" s="61" t="str">
        <f t="shared" si="31"/>
        <v/>
      </c>
      <c r="AA32" s="61" t="str">
        <f t="shared" si="32"/>
        <v/>
      </c>
      <c r="AB32" s="61" t="str">
        <f t="shared" si="33"/>
        <v/>
      </c>
      <c r="AC3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3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32" s="68" t="str">
        <f>IF(VLOOKUP($A31,'02　利用者データ'!$A$4:$S$504,2,FALSE)="","",VLOOKUP($A31,'02　利用者データ'!$A$4:$S$504,2,FALSE))</f>
        <v/>
      </c>
      <c r="AF32" s="68"/>
      <c r="AG32" s="68"/>
      <c r="AH32" s="68"/>
      <c r="AI32" s="68"/>
      <c r="AJ32" s="68"/>
      <c r="AK32" s="68"/>
      <c r="AL32" s="68"/>
      <c r="AM32" s="65" t="str">
        <f t="shared" ref="AM32" si="57">IF(AV32="","",IF($AR$15&gt;=43831,"令和"&amp;YEAR($AR$15)-2018,IF($AR$15&gt;=43586,"令和元",TEXT($AR$15,"ggg")&amp;IF(TEXT($AR$15,"e")="1","元",TEXT($AR$15,"e"))))&amp;TEXT($AR$15,"年m月d日"))</f>
        <v/>
      </c>
      <c r="AN32" s="66" t="str">
        <f t="shared" si="35"/>
        <v/>
      </c>
      <c r="AO32" s="66" t="str">
        <f t="shared" si="36"/>
        <v/>
      </c>
      <c r="AP32" s="66" t="str">
        <f t="shared" si="37"/>
        <v/>
      </c>
      <c r="AQ32" s="66" t="str">
        <f t="shared" si="38"/>
        <v/>
      </c>
      <c r="AR32" s="67" t="str">
        <f t="shared" si="39"/>
        <v/>
      </c>
    </row>
    <row r="33" spans="1:44" ht="15" customHeight="1" x14ac:dyDescent="0.15">
      <c r="A33" s="58">
        <v>9</v>
      </c>
      <c r="B33" s="58"/>
      <c r="C33" s="59" t="str">
        <f>IF(VLOOKUP($A33,'02　利用者データ'!$A$4:$S$504,10,FALSE)="","",VLOOKUP($A33,'02　利用者データ'!$A$4:$S$504,10,FALSE))</f>
        <v/>
      </c>
      <c r="D33" s="59"/>
      <c r="E33" s="59"/>
      <c r="F33" s="59"/>
      <c r="G33" s="59"/>
      <c r="H33" s="59"/>
      <c r="I33" s="59"/>
      <c r="J33" s="59"/>
      <c r="K33" s="8" t="s">
        <v>10</v>
      </c>
      <c r="L33" s="60" t="str">
        <f>IF(VLOOKUP($A33,'02　利用者データ'!$A$4:$S$504,5,FALSE)="","",VLOOKUP($A33,'02　利用者データ'!$A$4:$S$504,5,FALSE))</f>
        <v/>
      </c>
      <c r="M33" s="60"/>
      <c r="N33" s="60"/>
      <c r="O33" s="60"/>
      <c r="P33" s="60"/>
      <c r="Q33" s="60"/>
      <c r="R33" s="60"/>
      <c r="S33" s="60"/>
      <c r="T33" s="12" t="str">
        <f>IF(VLOOKUP($A33,'02　利用者データ'!$A$4:$S$504,14,FALSE)="","",VLOOKUP($A33,'02　利用者データ'!$A$4:$S$504,14,FALSE))</f>
        <v/>
      </c>
      <c r="U33" s="13" t="str">
        <f>IF(VLOOKUP($A33,'02　利用者データ'!$A$4:$S$504,7,FALSE)="","",VLOOKUP($A33,'02　利用者データ'!$A$4:$S$504,7,FALSE))</f>
        <v/>
      </c>
      <c r="V33" s="61" t="str">
        <f>IF(VLOOKUP($A33,'02　利用者データ'!$A$4:$S$504,15,FALSE)="","",VLOOKUP($A33,'02　利用者データ'!$A$4:$S$504,15,FALSE))</f>
        <v/>
      </c>
      <c r="W33" s="61" t="str">
        <f>IF(VLOOKUP($A33,'02　利用者データ'!$A$4:$S$504,10,FALSE)="","",VLOOKUP($A33,'02　利用者データ'!$A$4:$S$504,10,FALSE))</f>
        <v/>
      </c>
      <c r="X33" s="61" t="str">
        <f>IF(VLOOKUP($A33,'02　利用者データ'!$A$4:$S$504,10,FALSE)="","",VLOOKUP($A33,'02　利用者データ'!$A$4:$S$504,10,FALSE))</f>
        <v/>
      </c>
      <c r="Y33" s="61" t="str">
        <f t="shared" ref="Y33" si="58">IF(T33="","",IF(T33&gt;=43831,"令和"&amp;YEAR(T33)-2018,IF(T33&gt;=43586,"令和元",TEXT(T33,"ggg")&amp;IF(TEXT(T33,"e")="1","元",TEXT(T33,"e"))))&amp;TEXT(T33,"年m月d日"))</f>
        <v/>
      </c>
      <c r="Z33" s="61" t="str">
        <f t="shared" si="31"/>
        <v/>
      </c>
      <c r="AA33" s="61" t="str">
        <f t="shared" si="32"/>
        <v/>
      </c>
      <c r="AB33" s="61" t="str">
        <f t="shared" si="33"/>
        <v/>
      </c>
      <c r="AC3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3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33" s="59" t="str">
        <f>IF(VLOOKUP($A33,'02　利用者データ'!$A$4:$S$504,3,FALSE)="","",VLOOKUP($A33,'02　利用者データ'!$A$4:$S$504,3,FALSE))</f>
        <v/>
      </c>
      <c r="AF33" s="59"/>
      <c r="AG33" s="59"/>
      <c r="AH33" s="59"/>
      <c r="AI33" s="59"/>
      <c r="AJ33" s="59"/>
      <c r="AK33" s="59"/>
      <c r="AL33" s="59"/>
      <c r="AM33" s="62" t="str">
        <f t="shared" ref="AM33" si="59">IF(U33="","",IF(U33&gt;=43831,"令和"&amp;YEAR(U33)-2018,IF(U33&gt;=43586,"令和元",TEXT(U33,"ggg")&amp;IF(TEXT(U33,"e")="1","元",TEXT(U33,"e"))))&amp;TEXT(U33,"年m月d日"))</f>
        <v/>
      </c>
      <c r="AN33" s="63" t="str">
        <f t="shared" si="35"/>
        <v/>
      </c>
      <c r="AO33" s="63" t="str">
        <f t="shared" si="36"/>
        <v/>
      </c>
      <c r="AP33" s="63" t="str">
        <f t="shared" si="37"/>
        <v/>
      </c>
      <c r="AQ33" s="63" t="str">
        <f t="shared" si="38"/>
        <v/>
      </c>
      <c r="AR33" s="64" t="str">
        <f t="shared" si="39"/>
        <v/>
      </c>
    </row>
    <row r="34" spans="1:44" ht="21" customHeight="1" x14ac:dyDescent="0.15">
      <c r="A34" s="58"/>
      <c r="B34" s="58"/>
      <c r="C34" s="68" t="str">
        <f>IF(VLOOKUP($A33,'02　利用者データ'!$A$4:$S$504,9,FALSE)="","",VLOOKUP($A33,'02　利用者データ'!$A$4:$S$504,9,FALSE))</f>
        <v/>
      </c>
      <c r="D34" s="68"/>
      <c r="E34" s="68"/>
      <c r="F34" s="68"/>
      <c r="G34" s="68"/>
      <c r="H34" s="68"/>
      <c r="I34" s="68"/>
      <c r="J34" s="68"/>
      <c r="K34" s="69" t="str">
        <f>IF(VLOOKUP($A33,'02　利用者データ'!$A$4:$S$504,6,FALSE)="","",VLOOKUP($A33,'02　利用者データ'!$A$4:$S$504,6,FALSE))</f>
        <v/>
      </c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61" t="e">
        <f>IF(VLOOKUP($A34,'02　利用者データ'!$A$4:$S$504,10,FALSE)="","",VLOOKUP($A34,'02　利用者データ'!$A$4:$S$504,10,FALSE))</f>
        <v>#N/A</v>
      </c>
      <c r="W34" s="61" t="e">
        <f>IF(VLOOKUP($A34,'02　利用者データ'!$A$4:$S$504,10,FALSE)="","",VLOOKUP($A34,'02　利用者データ'!$A$4:$S$504,10,FALSE))</f>
        <v>#N/A</v>
      </c>
      <c r="X34" s="61" t="e">
        <f>IF(VLOOKUP($A34,'02　利用者データ'!$A$4:$S$504,10,FALSE)="","",VLOOKUP($A34,'02　利用者データ'!$A$4:$S$504,10,FALSE))</f>
        <v>#N/A</v>
      </c>
      <c r="Y34" s="61" t="str">
        <f t="shared" ref="Y34" si="60">IF(AQ34="","",IF($AR$15&gt;=43831,"令和"&amp;YEAR($AR$15)-2018,IF($AR$15&gt;=43586,"令和元",TEXT($AR$15,"ggg")&amp;IF(TEXT($AR$15,"e")="1","元",TEXT($AR$15,"e"))))&amp;TEXT($AR$15,"年m月d日"))</f>
        <v/>
      </c>
      <c r="Z34" s="61" t="str">
        <f t="shared" si="31"/>
        <v/>
      </c>
      <c r="AA34" s="61" t="str">
        <f t="shared" si="32"/>
        <v/>
      </c>
      <c r="AB34" s="61" t="str">
        <f t="shared" si="33"/>
        <v/>
      </c>
      <c r="AC3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3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34" s="68" t="str">
        <f>IF(VLOOKUP($A33,'02　利用者データ'!$A$4:$S$504,2,FALSE)="","",VLOOKUP($A33,'02　利用者データ'!$A$4:$S$504,2,FALSE))</f>
        <v/>
      </c>
      <c r="AF34" s="68"/>
      <c r="AG34" s="68"/>
      <c r="AH34" s="68"/>
      <c r="AI34" s="68"/>
      <c r="AJ34" s="68"/>
      <c r="AK34" s="68"/>
      <c r="AL34" s="68"/>
      <c r="AM34" s="65" t="str">
        <f t="shared" ref="AM34" si="61">IF(AV34="","",IF($AR$15&gt;=43831,"令和"&amp;YEAR($AR$15)-2018,IF($AR$15&gt;=43586,"令和元",TEXT($AR$15,"ggg")&amp;IF(TEXT($AR$15,"e")="1","元",TEXT($AR$15,"e"))))&amp;TEXT($AR$15,"年m月d日"))</f>
        <v/>
      </c>
      <c r="AN34" s="66" t="str">
        <f t="shared" si="35"/>
        <v/>
      </c>
      <c r="AO34" s="66" t="str">
        <f t="shared" si="36"/>
        <v/>
      </c>
      <c r="AP34" s="66" t="str">
        <f t="shared" si="37"/>
        <v/>
      </c>
      <c r="AQ34" s="66" t="str">
        <f t="shared" si="38"/>
        <v/>
      </c>
      <c r="AR34" s="67" t="str">
        <f t="shared" si="39"/>
        <v/>
      </c>
    </row>
    <row r="35" spans="1:44" ht="15" customHeight="1" x14ac:dyDescent="0.15">
      <c r="A35" s="58">
        <v>10</v>
      </c>
      <c r="B35" s="58"/>
      <c r="C35" s="59" t="str">
        <f>IF(VLOOKUP($A35,'02　利用者データ'!$A$4:$S$504,10,FALSE)="","",VLOOKUP($A35,'02　利用者データ'!$A$4:$S$504,10,FALSE))</f>
        <v/>
      </c>
      <c r="D35" s="59"/>
      <c r="E35" s="59"/>
      <c r="F35" s="59"/>
      <c r="G35" s="59"/>
      <c r="H35" s="59"/>
      <c r="I35" s="59"/>
      <c r="J35" s="59"/>
      <c r="K35" s="8" t="s">
        <v>10</v>
      </c>
      <c r="L35" s="60" t="str">
        <f>IF(VLOOKUP($A35,'02　利用者データ'!$A$4:$S$504,5,FALSE)="","",VLOOKUP($A35,'02　利用者データ'!$A$4:$S$504,5,FALSE))</f>
        <v/>
      </c>
      <c r="M35" s="60"/>
      <c r="N35" s="60"/>
      <c r="O35" s="60"/>
      <c r="P35" s="60"/>
      <c r="Q35" s="60"/>
      <c r="R35" s="60"/>
      <c r="S35" s="60"/>
      <c r="T35" s="12" t="str">
        <f>IF(VLOOKUP($A35,'02　利用者データ'!$A$4:$S$504,14,FALSE)="","",VLOOKUP($A35,'02　利用者データ'!$A$4:$S$504,14,FALSE))</f>
        <v/>
      </c>
      <c r="U35" s="13" t="str">
        <f>IF(VLOOKUP($A35,'02　利用者データ'!$A$4:$S$504,7,FALSE)="","",VLOOKUP($A35,'02　利用者データ'!$A$4:$S$504,7,FALSE))</f>
        <v/>
      </c>
      <c r="V35" s="61" t="str">
        <f>IF(VLOOKUP($A35,'02　利用者データ'!$A$4:$S$504,15,FALSE)="","",VLOOKUP($A35,'02　利用者データ'!$A$4:$S$504,15,FALSE))</f>
        <v/>
      </c>
      <c r="W35" s="61" t="str">
        <f>IF(VLOOKUP($A35,'02　利用者データ'!$A$4:$S$504,10,FALSE)="","",VLOOKUP($A35,'02　利用者データ'!$A$4:$S$504,10,FALSE))</f>
        <v/>
      </c>
      <c r="X35" s="61" t="str">
        <f>IF(VLOOKUP($A35,'02　利用者データ'!$A$4:$S$504,10,FALSE)="","",VLOOKUP($A35,'02　利用者データ'!$A$4:$S$504,10,FALSE))</f>
        <v/>
      </c>
      <c r="Y35" s="61" t="str">
        <f t="shared" ref="Y35" si="62">IF(T35="","",IF(T35&gt;=43831,"令和"&amp;YEAR(T35)-2018,IF(T35&gt;=43586,"令和元",TEXT(T35,"ggg")&amp;IF(TEXT(T35,"e")="1","元",TEXT(T35,"e"))))&amp;TEXT(T35,"年m月d日"))</f>
        <v/>
      </c>
      <c r="Z35" s="61" t="str">
        <f t="shared" si="31"/>
        <v/>
      </c>
      <c r="AA35" s="61" t="str">
        <f t="shared" si="32"/>
        <v/>
      </c>
      <c r="AB35" s="61" t="str">
        <f t="shared" si="33"/>
        <v/>
      </c>
      <c r="AC3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3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35" s="59" t="str">
        <f>IF(VLOOKUP($A35,'02　利用者データ'!$A$4:$S$504,3,FALSE)="","",VLOOKUP($A35,'02　利用者データ'!$A$4:$S$504,3,FALSE))</f>
        <v/>
      </c>
      <c r="AF35" s="59"/>
      <c r="AG35" s="59"/>
      <c r="AH35" s="59"/>
      <c r="AI35" s="59"/>
      <c r="AJ35" s="59"/>
      <c r="AK35" s="59"/>
      <c r="AL35" s="59"/>
      <c r="AM35" s="62" t="str">
        <f t="shared" ref="AM35" si="63">IF(U35="","",IF(U35&gt;=43831,"令和"&amp;YEAR(U35)-2018,IF(U35&gt;=43586,"令和元",TEXT(U35,"ggg")&amp;IF(TEXT(U35,"e")="1","元",TEXT(U35,"e"))))&amp;TEXT(U35,"年m月d日"))</f>
        <v/>
      </c>
      <c r="AN35" s="63" t="str">
        <f t="shared" si="35"/>
        <v/>
      </c>
      <c r="AO35" s="63" t="str">
        <f t="shared" si="36"/>
        <v/>
      </c>
      <c r="AP35" s="63" t="str">
        <f t="shared" si="37"/>
        <v/>
      </c>
      <c r="AQ35" s="63" t="str">
        <f t="shared" si="38"/>
        <v/>
      </c>
      <c r="AR35" s="64" t="str">
        <f t="shared" si="39"/>
        <v/>
      </c>
    </row>
    <row r="36" spans="1:44" ht="21" customHeight="1" x14ac:dyDescent="0.15">
      <c r="A36" s="58"/>
      <c r="B36" s="58"/>
      <c r="C36" s="68" t="str">
        <f>IF(VLOOKUP($A35,'02　利用者データ'!$A$4:$S$504,9,FALSE)="","",VLOOKUP($A35,'02　利用者データ'!$A$4:$S$504,9,FALSE))</f>
        <v/>
      </c>
      <c r="D36" s="68"/>
      <c r="E36" s="68"/>
      <c r="F36" s="68"/>
      <c r="G36" s="68"/>
      <c r="H36" s="68"/>
      <c r="I36" s="68"/>
      <c r="J36" s="68"/>
      <c r="K36" s="69" t="str">
        <f>IF(VLOOKUP($A35,'02　利用者データ'!$A$4:$S$504,6,FALSE)="","",VLOOKUP($A35,'02　利用者データ'!$A$4:$S$504,6,FALSE))</f>
        <v/>
      </c>
      <c r="L36" s="70"/>
      <c r="M36" s="70"/>
      <c r="N36" s="70"/>
      <c r="O36" s="70"/>
      <c r="P36" s="70"/>
      <c r="Q36" s="70"/>
      <c r="R36" s="70"/>
      <c r="S36" s="70"/>
      <c r="T36" s="70"/>
      <c r="U36" s="71"/>
      <c r="V36" s="61" t="e">
        <f>IF(VLOOKUP($A36,'02　利用者データ'!$A$4:$S$504,10,FALSE)="","",VLOOKUP($A36,'02　利用者データ'!$A$4:$S$504,10,FALSE))</f>
        <v>#N/A</v>
      </c>
      <c r="W36" s="61" t="e">
        <f>IF(VLOOKUP($A36,'02　利用者データ'!$A$4:$S$504,10,FALSE)="","",VLOOKUP($A36,'02　利用者データ'!$A$4:$S$504,10,FALSE))</f>
        <v>#N/A</v>
      </c>
      <c r="X36" s="61" t="e">
        <f>IF(VLOOKUP($A36,'02　利用者データ'!$A$4:$S$504,10,FALSE)="","",VLOOKUP($A36,'02　利用者データ'!$A$4:$S$504,10,FALSE))</f>
        <v>#N/A</v>
      </c>
      <c r="Y36" s="61" t="str">
        <f t="shared" ref="Y36" si="64">IF(AQ36="","",IF($AR$15&gt;=43831,"令和"&amp;YEAR($AR$15)-2018,IF($AR$15&gt;=43586,"令和元",TEXT($AR$15,"ggg")&amp;IF(TEXT($AR$15,"e")="1","元",TEXT($AR$15,"e"))))&amp;TEXT($AR$15,"年m月d日"))</f>
        <v/>
      </c>
      <c r="Z36" s="61" t="str">
        <f t="shared" si="31"/>
        <v/>
      </c>
      <c r="AA36" s="61" t="str">
        <f t="shared" si="32"/>
        <v/>
      </c>
      <c r="AB36" s="61" t="str">
        <f t="shared" si="33"/>
        <v/>
      </c>
      <c r="AC3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3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36" s="68" t="str">
        <f>IF(VLOOKUP($A35,'02　利用者データ'!$A$4:$S$504,2,FALSE)="","",VLOOKUP($A35,'02　利用者データ'!$A$4:$S$504,2,FALSE))</f>
        <v/>
      </c>
      <c r="AF36" s="68"/>
      <c r="AG36" s="68"/>
      <c r="AH36" s="68"/>
      <c r="AI36" s="68"/>
      <c r="AJ36" s="68"/>
      <c r="AK36" s="68"/>
      <c r="AL36" s="68"/>
      <c r="AM36" s="65" t="str">
        <f t="shared" ref="AM36" si="65">IF(AV36="","",IF($AR$15&gt;=43831,"令和"&amp;YEAR($AR$15)-2018,IF($AR$15&gt;=43586,"令和元",TEXT($AR$15,"ggg")&amp;IF(TEXT($AR$15,"e")="1","元",TEXT($AR$15,"e"))))&amp;TEXT($AR$15,"年m月d日"))</f>
        <v/>
      </c>
      <c r="AN36" s="66" t="str">
        <f t="shared" si="35"/>
        <v/>
      </c>
      <c r="AO36" s="66" t="str">
        <f t="shared" si="36"/>
        <v/>
      </c>
      <c r="AP36" s="66" t="str">
        <f t="shared" si="37"/>
        <v/>
      </c>
      <c r="AQ36" s="66" t="str">
        <f t="shared" si="38"/>
        <v/>
      </c>
      <c r="AR36" s="67" t="str">
        <f t="shared" si="39"/>
        <v/>
      </c>
    </row>
    <row r="37" spans="1:44" ht="15" customHeight="1" x14ac:dyDescent="0.15">
      <c r="A37" s="58">
        <v>11</v>
      </c>
      <c r="B37" s="58"/>
      <c r="C37" s="59" t="str">
        <f>IF(VLOOKUP($A37,'02　利用者データ'!$A$4:$S$504,10,FALSE)="","",VLOOKUP($A37,'02　利用者データ'!$A$4:$S$504,10,FALSE))</f>
        <v/>
      </c>
      <c r="D37" s="59"/>
      <c r="E37" s="59"/>
      <c r="F37" s="59"/>
      <c r="G37" s="59"/>
      <c r="H37" s="59"/>
      <c r="I37" s="59"/>
      <c r="J37" s="59"/>
      <c r="K37" s="8" t="s">
        <v>10</v>
      </c>
      <c r="L37" s="60" t="str">
        <f>IF(VLOOKUP($A37,'02　利用者データ'!$A$4:$S$504,5,FALSE)="","",VLOOKUP($A37,'02　利用者データ'!$A$4:$S$504,5,FALSE))</f>
        <v/>
      </c>
      <c r="M37" s="60"/>
      <c r="N37" s="60"/>
      <c r="O37" s="60"/>
      <c r="P37" s="60"/>
      <c r="Q37" s="60"/>
      <c r="R37" s="60"/>
      <c r="S37" s="60"/>
      <c r="T37" s="12" t="str">
        <f>IF(VLOOKUP($A37,'02　利用者データ'!$A$4:$S$504,14,FALSE)="","",VLOOKUP($A37,'02　利用者データ'!$A$4:$S$504,14,FALSE))</f>
        <v/>
      </c>
      <c r="U37" s="13" t="str">
        <f>IF(VLOOKUP($A37,'02　利用者データ'!$A$4:$S$504,7,FALSE)="","",VLOOKUP($A37,'02　利用者データ'!$A$4:$S$504,7,FALSE))</f>
        <v/>
      </c>
      <c r="V37" s="61" t="str">
        <f>IF(VLOOKUP($A37,'02　利用者データ'!$A$4:$S$504,15,FALSE)="","",VLOOKUP($A37,'02　利用者データ'!$A$4:$S$504,15,FALSE))</f>
        <v/>
      </c>
      <c r="W37" s="61" t="str">
        <f>IF(VLOOKUP($A37,'02　利用者データ'!$A$4:$S$504,10,FALSE)="","",VLOOKUP($A37,'02　利用者データ'!$A$4:$S$504,10,FALSE))</f>
        <v/>
      </c>
      <c r="X37" s="61" t="str">
        <f>IF(VLOOKUP($A37,'02　利用者データ'!$A$4:$S$504,10,FALSE)="","",VLOOKUP($A37,'02　利用者データ'!$A$4:$S$504,10,FALSE))</f>
        <v/>
      </c>
      <c r="Y37" s="61" t="str">
        <f t="shared" ref="Y37" si="66">IF(T37="","",IF(T37&gt;=43831,"令和"&amp;YEAR(T37)-2018,IF(T37&gt;=43586,"令和元",TEXT(T37,"ggg")&amp;IF(TEXT(T37,"e")="1","元",TEXT(T37,"e"))))&amp;TEXT(T37,"年m月d日"))</f>
        <v/>
      </c>
      <c r="Z37" s="61" t="str">
        <f t="shared" si="31"/>
        <v/>
      </c>
      <c r="AA37" s="61" t="str">
        <f t="shared" si="32"/>
        <v/>
      </c>
      <c r="AB37" s="61" t="str">
        <f t="shared" si="33"/>
        <v/>
      </c>
      <c r="AC3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3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37" s="59" t="str">
        <f>IF(VLOOKUP($A37,'02　利用者データ'!$A$4:$S$504,3,FALSE)="","",VLOOKUP($A37,'02　利用者データ'!$A$4:$S$504,3,FALSE))</f>
        <v/>
      </c>
      <c r="AF37" s="59"/>
      <c r="AG37" s="59"/>
      <c r="AH37" s="59"/>
      <c r="AI37" s="59"/>
      <c r="AJ37" s="59"/>
      <c r="AK37" s="59"/>
      <c r="AL37" s="59"/>
      <c r="AM37" s="62" t="str">
        <f t="shared" ref="AM37" si="67">IF(U37="","",IF(U37&gt;=43831,"令和"&amp;YEAR(U37)-2018,IF(U37&gt;=43586,"令和元",TEXT(U37,"ggg")&amp;IF(TEXT(U37,"e")="1","元",TEXT(U37,"e"))))&amp;TEXT(U37,"年m月d日"))</f>
        <v/>
      </c>
      <c r="AN37" s="63" t="str">
        <f t="shared" si="35"/>
        <v/>
      </c>
      <c r="AO37" s="63" t="str">
        <f t="shared" si="36"/>
        <v/>
      </c>
      <c r="AP37" s="63" t="str">
        <f t="shared" si="37"/>
        <v/>
      </c>
      <c r="AQ37" s="63" t="str">
        <f t="shared" si="38"/>
        <v/>
      </c>
      <c r="AR37" s="64" t="str">
        <f t="shared" si="39"/>
        <v/>
      </c>
    </row>
    <row r="38" spans="1:44" ht="21" customHeight="1" x14ac:dyDescent="0.15">
      <c r="A38" s="58"/>
      <c r="B38" s="58"/>
      <c r="C38" s="68" t="str">
        <f>IF(VLOOKUP($A37,'02　利用者データ'!$A$4:$S$504,9,FALSE)="","",VLOOKUP($A37,'02　利用者データ'!$A$4:$S$504,9,FALSE))</f>
        <v/>
      </c>
      <c r="D38" s="68"/>
      <c r="E38" s="68"/>
      <c r="F38" s="68"/>
      <c r="G38" s="68"/>
      <c r="H38" s="68"/>
      <c r="I38" s="68"/>
      <c r="J38" s="68"/>
      <c r="K38" s="69" t="str">
        <f>IF(VLOOKUP($A37,'02　利用者データ'!$A$4:$S$504,6,FALSE)="","",VLOOKUP($A37,'02　利用者データ'!$A$4:$S$504,6,FALSE))</f>
        <v/>
      </c>
      <c r="L38" s="70"/>
      <c r="M38" s="70"/>
      <c r="N38" s="70"/>
      <c r="O38" s="70"/>
      <c r="P38" s="70"/>
      <c r="Q38" s="70"/>
      <c r="R38" s="70"/>
      <c r="S38" s="70"/>
      <c r="T38" s="70"/>
      <c r="U38" s="71"/>
      <c r="V38" s="61" t="e">
        <f>IF(VLOOKUP($A38,'02　利用者データ'!$A$4:$S$504,10,FALSE)="","",VLOOKUP($A38,'02　利用者データ'!$A$4:$S$504,10,FALSE))</f>
        <v>#N/A</v>
      </c>
      <c r="W38" s="61" t="e">
        <f>IF(VLOOKUP($A38,'02　利用者データ'!$A$4:$S$504,10,FALSE)="","",VLOOKUP($A38,'02　利用者データ'!$A$4:$S$504,10,FALSE))</f>
        <v>#N/A</v>
      </c>
      <c r="X38" s="61" t="e">
        <f>IF(VLOOKUP($A38,'02　利用者データ'!$A$4:$S$504,10,FALSE)="","",VLOOKUP($A38,'02　利用者データ'!$A$4:$S$504,10,FALSE))</f>
        <v>#N/A</v>
      </c>
      <c r="Y38" s="61" t="str">
        <f t="shared" ref="Y38" si="68">IF(AQ38="","",IF($AR$15&gt;=43831,"令和"&amp;YEAR($AR$15)-2018,IF($AR$15&gt;=43586,"令和元",TEXT($AR$15,"ggg")&amp;IF(TEXT($AR$15,"e")="1","元",TEXT($AR$15,"e"))))&amp;TEXT($AR$15,"年m月d日"))</f>
        <v/>
      </c>
      <c r="Z38" s="61" t="str">
        <f t="shared" si="31"/>
        <v/>
      </c>
      <c r="AA38" s="61" t="str">
        <f t="shared" si="32"/>
        <v/>
      </c>
      <c r="AB38" s="61" t="str">
        <f t="shared" si="33"/>
        <v/>
      </c>
      <c r="AC3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3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38" s="68" t="str">
        <f>IF(VLOOKUP($A37,'02　利用者データ'!$A$4:$S$504,2,FALSE)="","",VLOOKUP($A37,'02　利用者データ'!$A$4:$S$504,2,FALSE))</f>
        <v/>
      </c>
      <c r="AF38" s="68"/>
      <c r="AG38" s="68"/>
      <c r="AH38" s="68"/>
      <c r="AI38" s="68"/>
      <c r="AJ38" s="68"/>
      <c r="AK38" s="68"/>
      <c r="AL38" s="68"/>
      <c r="AM38" s="65" t="str">
        <f t="shared" ref="AM38" si="69">IF(AV38="","",IF($AR$15&gt;=43831,"令和"&amp;YEAR($AR$15)-2018,IF($AR$15&gt;=43586,"令和元",TEXT($AR$15,"ggg")&amp;IF(TEXT($AR$15,"e")="1","元",TEXT($AR$15,"e"))))&amp;TEXT($AR$15,"年m月d日"))</f>
        <v/>
      </c>
      <c r="AN38" s="66" t="str">
        <f t="shared" si="35"/>
        <v/>
      </c>
      <c r="AO38" s="66" t="str">
        <f t="shared" si="36"/>
        <v/>
      </c>
      <c r="AP38" s="66" t="str">
        <f t="shared" si="37"/>
        <v/>
      </c>
      <c r="AQ38" s="66" t="str">
        <f t="shared" si="38"/>
        <v/>
      </c>
      <c r="AR38" s="67" t="str">
        <f t="shared" si="39"/>
        <v/>
      </c>
    </row>
    <row r="39" spans="1:44" ht="15" customHeight="1" x14ac:dyDescent="0.15">
      <c r="A39" s="58">
        <v>12</v>
      </c>
      <c r="B39" s="58"/>
      <c r="C39" s="59" t="str">
        <f>IF(VLOOKUP($A39,'02　利用者データ'!$A$4:$S$504,10,FALSE)="","",VLOOKUP($A39,'02　利用者データ'!$A$4:$S$504,10,FALSE))</f>
        <v/>
      </c>
      <c r="D39" s="59"/>
      <c r="E39" s="59"/>
      <c r="F39" s="59"/>
      <c r="G39" s="59"/>
      <c r="H39" s="59"/>
      <c r="I39" s="59"/>
      <c r="J39" s="59"/>
      <c r="K39" s="8" t="s">
        <v>10</v>
      </c>
      <c r="L39" s="60" t="str">
        <f>IF(VLOOKUP($A39,'02　利用者データ'!$A$4:$S$504,5,FALSE)="","",VLOOKUP($A39,'02　利用者データ'!$A$4:$S$504,5,FALSE))</f>
        <v/>
      </c>
      <c r="M39" s="60"/>
      <c r="N39" s="60"/>
      <c r="O39" s="60"/>
      <c r="P39" s="60"/>
      <c r="Q39" s="60"/>
      <c r="R39" s="60"/>
      <c r="S39" s="60"/>
      <c r="T39" s="12" t="str">
        <f>IF(VLOOKUP($A39,'02　利用者データ'!$A$4:$S$504,14,FALSE)="","",VLOOKUP($A39,'02　利用者データ'!$A$4:$S$504,14,FALSE))</f>
        <v/>
      </c>
      <c r="U39" s="13" t="str">
        <f>IF(VLOOKUP($A39,'02　利用者データ'!$A$4:$S$504,7,FALSE)="","",VLOOKUP($A39,'02　利用者データ'!$A$4:$S$504,7,FALSE))</f>
        <v/>
      </c>
      <c r="V39" s="61" t="str">
        <f>IF(VLOOKUP($A39,'02　利用者データ'!$A$4:$S$504,15,FALSE)="","",VLOOKUP($A39,'02　利用者データ'!$A$4:$S$504,15,FALSE))</f>
        <v/>
      </c>
      <c r="W39" s="61" t="str">
        <f>IF(VLOOKUP($A39,'02　利用者データ'!$A$4:$S$504,10,FALSE)="","",VLOOKUP($A39,'02　利用者データ'!$A$4:$S$504,10,FALSE))</f>
        <v/>
      </c>
      <c r="X39" s="61" t="str">
        <f>IF(VLOOKUP($A39,'02　利用者データ'!$A$4:$S$504,10,FALSE)="","",VLOOKUP($A39,'02　利用者データ'!$A$4:$S$504,10,FALSE))</f>
        <v/>
      </c>
      <c r="Y39" s="61" t="str">
        <f t="shared" ref="Y39" si="70">IF(T39="","",IF(T39&gt;=43831,"令和"&amp;YEAR(T39)-2018,IF(T39&gt;=43586,"令和元",TEXT(T39,"ggg")&amp;IF(TEXT(T39,"e")="1","元",TEXT(T39,"e"))))&amp;TEXT(T39,"年m月d日"))</f>
        <v/>
      </c>
      <c r="Z39" s="61" t="str">
        <f t="shared" si="31"/>
        <v/>
      </c>
      <c r="AA39" s="61" t="str">
        <f t="shared" si="32"/>
        <v/>
      </c>
      <c r="AB39" s="61" t="str">
        <f t="shared" si="33"/>
        <v/>
      </c>
      <c r="AC3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3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39" s="59" t="str">
        <f>IF(VLOOKUP($A39,'02　利用者データ'!$A$4:$S$504,3,FALSE)="","",VLOOKUP($A39,'02　利用者データ'!$A$4:$S$504,3,FALSE))</f>
        <v/>
      </c>
      <c r="AF39" s="59"/>
      <c r="AG39" s="59"/>
      <c r="AH39" s="59"/>
      <c r="AI39" s="59"/>
      <c r="AJ39" s="59"/>
      <c r="AK39" s="59"/>
      <c r="AL39" s="59"/>
      <c r="AM39" s="62" t="str">
        <f t="shared" ref="AM39" si="71">IF(U39="","",IF(U39&gt;=43831,"令和"&amp;YEAR(U39)-2018,IF(U39&gt;=43586,"令和元",TEXT(U39,"ggg")&amp;IF(TEXT(U39,"e")="1","元",TEXT(U39,"e"))))&amp;TEXT(U39,"年m月d日"))</f>
        <v/>
      </c>
      <c r="AN39" s="63" t="str">
        <f t="shared" si="35"/>
        <v/>
      </c>
      <c r="AO39" s="63" t="str">
        <f t="shared" si="36"/>
        <v/>
      </c>
      <c r="AP39" s="63" t="str">
        <f t="shared" si="37"/>
        <v/>
      </c>
      <c r="AQ39" s="63" t="str">
        <f t="shared" si="38"/>
        <v/>
      </c>
      <c r="AR39" s="64" t="str">
        <f t="shared" si="39"/>
        <v/>
      </c>
    </row>
    <row r="40" spans="1:44" ht="21" customHeight="1" x14ac:dyDescent="0.15">
      <c r="A40" s="58"/>
      <c r="B40" s="58"/>
      <c r="C40" s="68" t="str">
        <f>IF(VLOOKUP($A39,'02　利用者データ'!$A$4:$S$504,9,FALSE)="","",VLOOKUP($A39,'02　利用者データ'!$A$4:$S$504,9,FALSE))</f>
        <v/>
      </c>
      <c r="D40" s="68"/>
      <c r="E40" s="68"/>
      <c r="F40" s="68"/>
      <c r="G40" s="68"/>
      <c r="H40" s="68"/>
      <c r="I40" s="68"/>
      <c r="J40" s="68"/>
      <c r="K40" s="69" t="str">
        <f>IF(VLOOKUP($A39,'02　利用者データ'!$A$4:$S$504,6,FALSE)="","",VLOOKUP($A39,'02　利用者データ'!$A$4:$S$504,6,FALSE))</f>
        <v/>
      </c>
      <c r="L40" s="70"/>
      <c r="M40" s="70"/>
      <c r="N40" s="70"/>
      <c r="O40" s="70"/>
      <c r="P40" s="70"/>
      <c r="Q40" s="70"/>
      <c r="R40" s="70"/>
      <c r="S40" s="70"/>
      <c r="T40" s="70"/>
      <c r="U40" s="71"/>
      <c r="V40" s="61" t="e">
        <f>IF(VLOOKUP($A40,'02　利用者データ'!$A$4:$S$504,10,FALSE)="","",VLOOKUP($A40,'02　利用者データ'!$A$4:$S$504,10,FALSE))</f>
        <v>#N/A</v>
      </c>
      <c r="W40" s="61" t="e">
        <f>IF(VLOOKUP($A40,'02　利用者データ'!$A$4:$S$504,10,FALSE)="","",VLOOKUP($A40,'02　利用者データ'!$A$4:$S$504,10,FALSE))</f>
        <v>#N/A</v>
      </c>
      <c r="X40" s="61" t="e">
        <f>IF(VLOOKUP($A40,'02　利用者データ'!$A$4:$S$504,10,FALSE)="","",VLOOKUP($A40,'02　利用者データ'!$A$4:$S$504,10,FALSE))</f>
        <v>#N/A</v>
      </c>
      <c r="Y40" s="61" t="str">
        <f t="shared" ref="Y40" si="72">IF(AQ40="","",IF($AR$15&gt;=43831,"令和"&amp;YEAR($AR$15)-2018,IF($AR$15&gt;=43586,"令和元",TEXT($AR$15,"ggg")&amp;IF(TEXT($AR$15,"e")="1","元",TEXT($AR$15,"e"))))&amp;TEXT($AR$15,"年m月d日"))</f>
        <v/>
      </c>
      <c r="Z40" s="61" t="str">
        <f t="shared" si="31"/>
        <v/>
      </c>
      <c r="AA40" s="61" t="str">
        <f t="shared" si="32"/>
        <v/>
      </c>
      <c r="AB40" s="61" t="str">
        <f t="shared" si="33"/>
        <v/>
      </c>
      <c r="AC4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4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40" s="68" t="str">
        <f>IF(VLOOKUP($A39,'02　利用者データ'!$A$4:$S$504,2,FALSE)="","",VLOOKUP($A39,'02　利用者データ'!$A$4:$S$504,2,FALSE))</f>
        <v/>
      </c>
      <c r="AF40" s="68"/>
      <c r="AG40" s="68"/>
      <c r="AH40" s="68"/>
      <c r="AI40" s="68"/>
      <c r="AJ40" s="68"/>
      <c r="AK40" s="68"/>
      <c r="AL40" s="68"/>
      <c r="AM40" s="65" t="str">
        <f t="shared" ref="AM40" si="73">IF(AV40="","",IF($AR$15&gt;=43831,"令和"&amp;YEAR($AR$15)-2018,IF($AR$15&gt;=43586,"令和元",TEXT($AR$15,"ggg")&amp;IF(TEXT($AR$15,"e")="1","元",TEXT($AR$15,"e"))))&amp;TEXT($AR$15,"年m月d日"))</f>
        <v/>
      </c>
      <c r="AN40" s="66" t="str">
        <f t="shared" si="35"/>
        <v/>
      </c>
      <c r="AO40" s="66" t="str">
        <f t="shared" si="36"/>
        <v/>
      </c>
      <c r="AP40" s="66" t="str">
        <f t="shared" si="37"/>
        <v/>
      </c>
      <c r="AQ40" s="66" t="str">
        <f t="shared" si="38"/>
        <v/>
      </c>
      <c r="AR40" s="67" t="str">
        <f t="shared" si="39"/>
        <v/>
      </c>
    </row>
    <row r="41" spans="1:44" ht="15" customHeight="1" x14ac:dyDescent="0.15">
      <c r="A41" s="58">
        <v>13</v>
      </c>
      <c r="B41" s="58"/>
      <c r="C41" s="59" t="str">
        <f>IF(VLOOKUP($A41,'02　利用者データ'!$A$4:$S$504,10,FALSE)="","",VLOOKUP($A41,'02　利用者データ'!$A$4:$S$504,10,FALSE))</f>
        <v/>
      </c>
      <c r="D41" s="59"/>
      <c r="E41" s="59"/>
      <c r="F41" s="59"/>
      <c r="G41" s="59"/>
      <c r="H41" s="59"/>
      <c r="I41" s="59"/>
      <c r="J41" s="59"/>
      <c r="K41" s="8" t="s">
        <v>10</v>
      </c>
      <c r="L41" s="60" t="str">
        <f>IF(VLOOKUP($A41,'02　利用者データ'!$A$4:$S$504,5,FALSE)="","",VLOOKUP($A41,'02　利用者データ'!$A$4:$S$504,5,FALSE))</f>
        <v/>
      </c>
      <c r="M41" s="60"/>
      <c r="N41" s="60"/>
      <c r="O41" s="60"/>
      <c r="P41" s="60"/>
      <c r="Q41" s="60"/>
      <c r="R41" s="60"/>
      <c r="S41" s="60"/>
      <c r="T41" s="12" t="str">
        <f>IF(VLOOKUP($A41,'02　利用者データ'!$A$4:$S$504,14,FALSE)="","",VLOOKUP($A41,'02　利用者データ'!$A$4:$S$504,14,FALSE))</f>
        <v/>
      </c>
      <c r="U41" s="13" t="str">
        <f>IF(VLOOKUP($A41,'02　利用者データ'!$A$4:$S$504,7,FALSE)="","",VLOOKUP($A41,'02　利用者データ'!$A$4:$S$504,7,FALSE))</f>
        <v/>
      </c>
      <c r="V41" s="61" t="str">
        <f>IF(VLOOKUP($A41,'02　利用者データ'!$A$4:$S$504,15,FALSE)="","",VLOOKUP($A41,'02　利用者データ'!$A$4:$S$504,15,FALSE))</f>
        <v/>
      </c>
      <c r="W41" s="61" t="str">
        <f>IF(VLOOKUP($A41,'02　利用者データ'!$A$4:$S$504,10,FALSE)="","",VLOOKUP($A41,'02　利用者データ'!$A$4:$S$504,10,FALSE))</f>
        <v/>
      </c>
      <c r="X41" s="61" t="str">
        <f>IF(VLOOKUP($A41,'02　利用者データ'!$A$4:$S$504,10,FALSE)="","",VLOOKUP($A41,'02　利用者データ'!$A$4:$S$504,10,FALSE))</f>
        <v/>
      </c>
      <c r="Y41" s="61" t="str">
        <f t="shared" ref="Y41" si="74">IF(T41="","",IF(T41&gt;=43831,"令和"&amp;YEAR(T41)-2018,IF(T41&gt;=43586,"令和元",TEXT(T41,"ggg")&amp;IF(TEXT(T41,"e")="1","元",TEXT(T41,"e"))))&amp;TEXT(T41,"年m月d日"))</f>
        <v/>
      </c>
      <c r="Z41" s="61" t="str">
        <f t="shared" si="31"/>
        <v/>
      </c>
      <c r="AA41" s="61" t="str">
        <f t="shared" si="32"/>
        <v/>
      </c>
      <c r="AB41" s="61" t="str">
        <f t="shared" si="33"/>
        <v/>
      </c>
      <c r="AC4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4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41" s="59" t="str">
        <f>IF(VLOOKUP($A41,'02　利用者データ'!$A$4:$S$504,3,FALSE)="","",VLOOKUP($A41,'02　利用者データ'!$A$4:$S$504,3,FALSE))</f>
        <v/>
      </c>
      <c r="AF41" s="59"/>
      <c r="AG41" s="59"/>
      <c r="AH41" s="59"/>
      <c r="AI41" s="59"/>
      <c r="AJ41" s="59"/>
      <c r="AK41" s="59"/>
      <c r="AL41" s="59"/>
      <c r="AM41" s="62" t="str">
        <f t="shared" ref="AM41" si="75">IF(U41="","",IF(U41&gt;=43831,"令和"&amp;YEAR(U41)-2018,IF(U41&gt;=43586,"令和元",TEXT(U41,"ggg")&amp;IF(TEXT(U41,"e")="1","元",TEXT(U41,"e"))))&amp;TEXT(U41,"年m月d日"))</f>
        <v/>
      </c>
      <c r="AN41" s="63" t="str">
        <f t="shared" si="35"/>
        <v/>
      </c>
      <c r="AO41" s="63" t="str">
        <f t="shared" si="36"/>
        <v/>
      </c>
      <c r="AP41" s="63" t="str">
        <f t="shared" si="37"/>
        <v/>
      </c>
      <c r="AQ41" s="63" t="str">
        <f t="shared" si="38"/>
        <v/>
      </c>
      <c r="AR41" s="64" t="str">
        <f t="shared" si="39"/>
        <v/>
      </c>
    </row>
    <row r="42" spans="1:44" ht="21" customHeight="1" x14ac:dyDescent="0.15">
      <c r="A42" s="58"/>
      <c r="B42" s="58"/>
      <c r="C42" s="68" t="str">
        <f>IF(VLOOKUP($A41,'02　利用者データ'!$A$4:$S$504,9,FALSE)="","",VLOOKUP($A41,'02　利用者データ'!$A$4:$S$504,9,FALSE))</f>
        <v/>
      </c>
      <c r="D42" s="68"/>
      <c r="E42" s="68"/>
      <c r="F42" s="68"/>
      <c r="G42" s="68"/>
      <c r="H42" s="68"/>
      <c r="I42" s="68"/>
      <c r="J42" s="68"/>
      <c r="K42" s="69" t="str">
        <f>IF(VLOOKUP($A41,'02　利用者データ'!$A$4:$S$504,6,FALSE)="","",VLOOKUP($A41,'02　利用者データ'!$A$4:$S$504,6,FALSE))</f>
        <v/>
      </c>
      <c r="L42" s="70"/>
      <c r="M42" s="70"/>
      <c r="N42" s="70"/>
      <c r="O42" s="70"/>
      <c r="P42" s="70"/>
      <c r="Q42" s="70"/>
      <c r="R42" s="70"/>
      <c r="S42" s="70"/>
      <c r="T42" s="70"/>
      <c r="U42" s="71"/>
      <c r="V42" s="61" t="e">
        <f>IF(VLOOKUP($A42,'02　利用者データ'!$A$4:$S$504,10,FALSE)="","",VLOOKUP($A42,'02　利用者データ'!$A$4:$S$504,10,FALSE))</f>
        <v>#N/A</v>
      </c>
      <c r="W42" s="61" t="e">
        <f>IF(VLOOKUP($A42,'02　利用者データ'!$A$4:$S$504,10,FALSE)="","",VLOOKUP($A42,'02　利用者データ'!$A$4:$S$504,10,FALSE))</f>
        <v>#N/A</v>
      </c>
      <c r="X42" s="61" t="e">
        <f>IF(VLOOKUP($A42,'02　利用者データ'!$A$4:$S$504,10,FALSE)="","",VLOOKUP($A42,'02　利用者データ'!$A$4:$S$504,10,FALSE))</f>
        <v>#N/A</v>
      </c>
      <c r="Y42" s="61" t="str">
        <f t="shared" ref="Y42" si="76">IF(AQ42="","",IF($AR$15&gt;=43831,"令和"&amp;YEAR($AR$15)-2018,IF($AR$15&gt;=43586,"令和元",TEXT($AR$15,"ggg")&amp;IF(TEXT($AR$15,"e")="1","元",TEXT($AR$15,"e"))))&amp;TEXT($AR$15,"年m月d日"))</f>
        <v/>
      </c>
      <c r="Z42" s="61" t="str">
        <f t="shared" si="31"/>
        <v/>
      </c>
      <c r="AA42" s="61" t="str">
        <f t="shared" si="32"/>
        <v/>
      </c>
      <c r="AB42" s="61" t="str">
        <f t="shared" si="33"/>
        <v/>
      </c>
      <c r="AC4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4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42" s="68" t="str">
        <f>IF(VLOOKUP($A41,'02　利用者データ'!$A$4:$S$504,2,FALSE)="","",VLOOKUP($A41,'02　利用者データ'!$A$4:$S$504,2,FALSE))</f>
        <v/>
      </c>
      <c r="AF42" s="68"/>
      <c r="AG42" s="68"/>
      <c r="AH42" s="68"/>
      <c r="AI42" s="68"/>
      <c r="AJ42" s="68"/>
      <c r="AK42" s="68"/>
      <c r="AL42" s="68"/>
      <c r="AM42" s="65" t="str">
        <f t="shared" ref="AM42" si="77">IF(AV42="","",IF($AR$15&gt;=43831,"令和"&amp;YEAR($AR$15)-2018,IF($AR$15&gt;=43586,"令和元",TEXT($AR$15,"ggg")&amp;IF(TEXT($AR$15,"e")="1","元",TEXT($AR$15,"e"))))&amp;TEXT($AR$15,"年m月d日"))</f>
        <v/>
      </c>
      <c r="AN42" s="66" t="str">
        <f t="shared" si="35"/>
        <v/>
      </c>
      <c r="AO42" s="66" t="str">
        <f t="shared" si="36"/>
        <v/>
      </c>
      <c r="AP42" s="66" t="str">
        <f t="shared" si="37"/>
        <v/>
      </c>
      <c r="AQ42" s="66" t="str">
        <f t="shared" si="38"/>
        <v/>
      </c>
      <c r="AR42" s="67" t="str">
        <f t="shared" si="39"/>
        <v/>
      </c>
    </row>
    <row r="43" spans="1:44" ht="15" customHeight="1" x14ac:dyDescent="0.15">
      <c r="A43" s="58">
        <v>14</v>
      </c>
      <c r="B43" s="58"/>
      <c r="C43" s="59" t="str">
        <f>IF(VLOOKUP($A43,'02　利用者データ'!$A$4:$S$504,10,FALSE)="","",VLOOKUP($A43,'02　利用者データ'!$A$4:$S$504,10,FALSE))</f>
        <v/>
      </c>
      <c r="D43" s="59"/>
      <c r="E43" s="59"/>
      <c r="F43" s="59"/>
      <c r="G43" s="59"/>
      <c r="H43" s="59"/>
      <c r="I43" s="59"/>
      <c r="J43" s="59"/>
      <c r="K43" s="8" t="s">
        <v>10</v>
      </c>
      <c r="L43" s="60" t="str">
        <f>IF(VLOOKUP($A43,'02　利用者データ'!$A$4:$S$504,5,FALSE)="","",VLOOKUP($A43,'02　利用者データ'!$A$4:$S$504,5,FALSE))</f>
        <v/>
      </c>
      <c r="M43" s="60"/>
      <c r="N43" s="60"/>
      <c r="O43" s="60"/>
      <c r="P43" s="60"/>
      <c r="Q43" s="60"/>
      <c r="R43" s="60"/>
      <c r="S43" s="60"/>
      <c r="T43" s="12" t="str">
        <f>IF(VLOOKUP($A43,'02　利用者データ'!$A$4:$S$504,14,FALSE)="","",VLOOKUP($A43,'02　利用者データ'!$A$4:$S$504,14,FALSE))</f>
        <v/>
      </c>
      <c r="U43" s="13" t="str">
        <f>IF(VLOOKUP($A43,'02　利用者データ'!$A$4:$S$504,7,FALSE)="","",VLOOKUP($A43,'02　利用者データ'!$A$4:$S$504,7,FALSE))</f>
        <v/>
      </c>
      <c r="V43" s="61" t="str">
        <f>IF(VLOOKUP($A43,'02　利用者データ'!$A$4:$S$504,15,FALSE)="","",VLOOKUP($A43,'02　利用者データ'!$A$4:$S$504,15,FALSE))</f>
        <v/>
      </c>
      <c r="W43" s="61" t="str">
        <f>IF(VLOOKUP($A43,'02　利用者データ'!$A$4:$S$504,10,FALSE)="","",VLOOKUP($A43,'02　利用者データ'!$A$4:$S$504,10,FALSE))</f>
        <v/>
      </c>
      <c r="X43" s="61" t="str">
        <f>IF(VLOOKUP($A43,'02　利用者データ'!$A$4:$S$504,10,FALSE)="","",VLOOKUP($A43,'02　利用者データ'!$A$4:$S$504,10,FALSE))</f>
        <v/>
      </c>
      <c r="Y43" s="61" t="str">
        <f t="shared" ref="Y43" si="78">IF(T43="","",IF(T43&gt;=43831,"令和"&amp;YEAR(T43)-2018,IF(T43&gt;=43586,"令和元",TEXT(T43,"ggg")&amp;IF(TEXT(T43,"e")="1","元",TEXT(T43,"e"))))&amp;TEXT(T43,"年m月d日"))</f>
        <v/>
      </c>
      <c r="Z43" s="61" t="str">
        <f t="shared" si="31"/>
        <v/>
      </c>
      <c r="AA43" s="61" t="str">
        <f t="shared" si="32"/>
        <v/>
      </c>
      <c r="AB43" s="61" t="str">
        <f t="shared" si="33"/>
        <v/>
      </c>
      <c r="AC4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4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43" s="59" t="str">
        <f>IF(VLOOKUP($A43,'02　利用者データ'!$A$4:$S$504,3,FALSE)="","",VLOOKUP($A43,'02　利用者データ'!$A$4:$S$504,3,FALSE))</f>
        <v/>
      </c>
      <c r="AF43" s="59"/>
      <c r="AG43" s="59"/>
      <c r="AH43" s="59"/>
      <c r="AI43" s="59"/>
      <c r="AJ43" s="59"/>
      <c r="AK43" s="59"/>
      <c r="AL43" s="59"/>
      <c r="AM43" s="62" t="str">
        <f t="shared" ref="AM43" si="79">IF(U43="","",IF(U43&gt;=43831,"令和"&amp;YEAR(U43)-2018,IF(U43&gt;=43586,"令和元",TEXT(U43,"ggg")&amp;IF(TEXT(U43,"e")="1","元",TEXT(U43,"e"))))&amp;TEXT(U43,"年m月d日"))</f>
        <v/>
      </c>
      <c r="AN43" s="63" t="str">
        <f t="shared" si="35"/>
        <v/>
      </c>
      <c r="AO43" s="63" t="str">
        <f t="shared" si="36"/>
        <v/>
      </c>
      <c r="AP43" s="63" t="str">
        <f t="shared" si="37"/>
        <v/>
      </c>
      <c r="AQ43" s="63" t="str">
        <f t="shared" si="38"/>
        <v/>
      </c>
      <c r="AR43" s="64" t="str">
        <f t="shared" si="39"/>
        <v/>
      </c>
    </row>
    <row r="44" spans="1:44" ht="21" customHeight="1" x14ac:dyDescent="0.15">
      <c r="A44" s="58"/>
      <c r="B44" s="58"/>
      <c r="C44" s="68" t="str">
        <f>IF(VLOOKUP($A43,'02　利用者データ'!$A$4:$S$504,9,FALSE)="","",VLOOKUP($A43,'02　利用者データ'!$A$4:$S$504,9,FALSE))</f>
        <v/>
      </c>
      <c r="D44" s="68"/>
      <c r="E44" s="68"/>
      <c r="F44" s="68"/>
      <c r="G44" s="68"/>
      <c r="H44" s="68"/>
      <c r="I44" s="68"/>
      <c r="J44" s="68"/>
      <c r="K44" s="69" t="str">
        <f>IF(VLOOKUP($A43,'02　利用者データ'!$A$4:$S$504,6,FALSE)="","",VLOOKUP($A43,'02　利用者データ'!$A$4:$S$504,6,FALSE))</f>
        <v/>
      </c>
      <c r="L44" s="70"/>
      <c r="M44" s="70"/>
      <c r="N44" s="70"/>
      <c r="O44" s="70"/>
      <c r="P44" s="70"/>
      <c r="Q44" s="70"/>
      <c r="R44" s="70"/>
      <c r="S44" s="70"/>
      <c r="T44" s="70"/>
      <c r="U44" s="71"/>
      <c r="V44" s="61" t="e">
        <f>IF(VLOOKUP($A44,'02　利用者データ'!$A$4:$S$504,10,FALSE)="","",VLOOKUP($A44,'02　利用者データ'!$A$4:$S$504,10,FALSE))</f>
        <v>#N/A</v>
      </c>
      <c r="W44" s="61" t="e">
        <f>IF(VLOOKUP($A44,'02　利用者データ'!$A$4:$S$504,10,FALSE)="","",VLOOKUP($A44,'02　利用者データ'!$A$4:$S$504,10,FALSE))</f>
        <v>#N/A</v>
      </c>
      <c r="X44" s="61" t="e">
        <f>IF(VLOOKUP($A44,'02　利用者データ'!$A$4:$S$504,10,FALSE)="","",VLOOKUP($A44,'02　利用者データ'!$A$4:$S$504,10,FALSE))</f>
        <v>#N/A</v>
      </c>
      <c r="Y44" s="61" t="str">
        <f t="shared" ref="Y44" si="80">IF(AQ44="","",IF($AR$15&gt;=43831,"令和"&amp;YEAR($AR$15)-2018,IF($AR$15&gt;=43586,"令和元",TEXT($AR$15,"ggg")&amp;IF(TEXT($AR$15,"e")="1","元",TEXT($AR$15,"e"))))&amp;TEXT($AR$15,"年m月d日"))</f>
        <v/>
      </c>
      <c r="Z44" s="61" t="str">
        <f t="shared" si="31"/>
        <v/>
      </c>
      <c r="AA44" s="61" t="str">
        <f t="shared" si="32"/>
        <v/>
      </c>
      <c r="AB44" s="61" t="str">
        <f t="shared" si="33"/>
        <v/>
      </c>
      <c r="AC4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4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44" s="68" t="str">
        <f>IF(VLOOKUP($A43,'02　利用者データ'!$A$4:$S$504,2,FALSE)="","",VLOOKUP($A43,'02　利用者データ'!$A$4:$S$504,2,FALSE))</f>
        <v/>
      </c>
      <c r="AF44" s="68"/>
      <c r="AG44" s="68"/>
      <c r="AH44" s="68"/>
      <c r="AI44" s="68"/>
      <c r="AJ44" s="68"/>
      <c r="AK44" s="68"/>
      <c r="AL44" s="68"/>
      <c r="AM44" s="65" t="str">
        <f t="shared" ref="AM44" si="81">IF(AV44="","",IF($AR$15&gt;=43831,"令和"&amp;YEAR($AR$15)-2018,IF($AR$15&gt;=43586,"令和元",TEXT($AR$15,"ggg")&amp;IF(TEXT($AR$15,"e")="1","元",TEXT($AR$15,"e"))))&amp;TEXT($AR$15,"年m月d日"))</f>
        <v/>
      </c>
      <c r="AN44" s="66" t="str">
        <f t="shared" si="35"/>
        <v/>
      </c>
      <c r="AO44" s="66" t="str">
        <f t="shared" si="36"/>
        <v/>
      </c>
      <c r="AP44" s="66" t="str">
        <f t="shared" si="37"/>
        <v/>
      </c>
      <c r="AQ44" s="66" t="str">
        <f t="shared" si="38"/>
        <v/>
      </c>
      <c r="AR44" s="67" t="str">
        <f t="shared" si="39"/>
        <v/>
      </c>
    </row>
    <row r="45" spans="1:44" ht="15" customHeight="1" x14ac:dyDescent="0.15">
      <c r="A45" s="58">
        <v>15</v>
      </c>
      <c r="B45" s="58"/>
      <c r="C45" s="59" t="str">
        <f>IF(VLOOKUP($A45,'02　利用者データ'!$A$4:$S$504,10,FALSE)="","",VLOOKUP($A45,'02　利用者データ'!$A$4:$S$504,10,FALSE))</f>
        <v/>
      </c>
      <c r="D45" s="59"/>
      <c r="E45" s="59"/>
      <c r="F45" s="59"/>
      <c r="G45" s="59"/>
      <c r="H45" s="59"/>
      <c r="I45" s="59"/>
      <c r="J45" s="59"/>
      <c r="K45" s="8" t="s">
        <v>10</v>
      </c>
      <c r="L45" s="60" t="str">
        <f>IF(VLOOKUP($A45,'02　利用者データ'!$A$4:$S$504,5,FALSE)="","",VLOOKUP($A45,'02　利用者データ'!$A$4:$S$504,5,FALSE))</f>
        <v/>
      </c>
      <c r="M45" s="60"/>
      <c r="N45" s="60"/>
      <c r="O45" s="60"/>
      <c r="P45" s="60"/>
      <c r="Q45" s="60"/>
      <c r="R45" s="60"/>
      <c r="S45" s="60"/>
      <c r="T45" s="12" t="str">
        <f>IF(VLOOKUP($A45,'02　利用者データ'!$A$4:$S$504,14,FALSE)="","",VLOOKUP($A45,'02　利用者データ'!$A$4:$S$504,14,FALSE))</f>
        <v/>
      </c>
      <c r="U45" s="13" t="str">
        <f>IF(VLOOKUP($A45,'02　利用者データ'!$A$4:$S$504,7,FALSE)="","",VLOOKUP($A45,'02　利用者データ'!$A$4:$S$504,7,FALSE))</f>
        <v/>
      </c>
      <c r="V45" s="61" t="str">
        <f>IF(VLOOKUP($A45,'02　利用者データ'!$A$4:$S$504,15,FALSE)="","",VLOOKUP($A45,'02　利用者データ'!$A$4:$S$504,15,FALSE))</f>
        <v/>
      </c>
      <c r="W45" s="61" t="str">
        <f>IF(VLOOKUP($A45,'02　利用者データ'!$A$4:$S$504,10,FALSE)="","",VLOOKUP($A45,'02　利用者データ'!$A$4:$S$504,10,FALSE))</f>
        <v/>
      </c>
      <c r="X45" s="61" t="str">
        <f>IF(VLOOKUP($A45,'02　利用者データ'!$A$4:$S$504,10,FALSE)="","",VLOOKUP($A45,'02　利用者データ'!$A$4:$S$504,10,FALSE))</f>
        <v/>
      </c>
      <c r="Y45" s="61" t="str">
        <f t="shared" ref="Y45" si="82">IF(T45="","",IF(T45&gt;=43831,"令和"&amp;YEAR(T45)-2018,IF(T45&gt;=43586,"令和元",TEXT(T45,"ggg")&amp;IF(TEXT(T45,"e")="1","元",TEXT(T45,"e"))))&amp;TEXT(T45,"年m月d日"))</f>
        <v/>
      </c>
      <c r="Z45" s="61" t="str">
        <f t="shared" si="31"/>
        <v/>
      </c>
      <c r="AA45" s="61" t="str">
        <f t="shared" si="32"/>
        <v/>
      </c>
      <c r="AB45" s="61" t="str">
        <f t="shared" si="33"/>
        <v/>
      </c>
      <c r="AC4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4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45" s="59" t="str">
        <f>IF(VLOOKUP($A45,'02　利用者データ'!$A$4:$S$504,3,FALSE)="","",VLOOKUP($A45,'02　利用者データ'!$A$4:$S$504,3,FALSE))</f>
        <v/>
      </c>
      <c r="AF45" s="59"/>
      <c r="AG45" s="59"/>
      <c r="AH45" s="59"/>
      <c r="AI45" s="59"/>
      <c r="AJ45" s="59"/>
      <c r="AK45" s="59"/>
      <c r="AL45" s="59"/>
      <c r="AM45" s="62" t="str">
        <f t="shared" ref="AM45" si="83">IF(U45="","",IF(U45&gt;=43831,"令和"&amp;YEAR(U45)-2018,IF(U45&gt;=43586,"令和元",TEXT(U45,"ggg")&amp;IF(TEXT(U45,"e")="1","元",TEXT(U45,"e"))))&amp;TEXT(U45,"年m月d日"))</f>
        <v/>
      </c>
      <c r="AN45" s="63" t="str">
        <f t="shared" si="35"/>
        <v/>
      </c>
      <c r="AO45" s="63" t="str">
        <f t="shared" si="36"/>
        <v/>
      </c>
      <c r="AP45" s="63" t="str">
        <f t="shared" si="37"/>
        <v/>
      </c>
      <c r="AQ45" s="63" t="str">
        <f t="shared" si="38"/>
        <v/>
      </c>
      <c r="AR45" s="64" t="str">
        <f t="shared" si="39"/>
        <v/>
      </c>
    </row>
    <row r="46" spans="1:44" ht="21" customHeight="1" x14ac:dyDescent="0.15">
      <c r="A46" s="58"/>
      <c r="B46" s="58"/>
      <c r="C46" s="68" t="str">
        <f>IF(VLOOKUP($A45,'02　利用者データ'!$A$4:$S$504,9,FALSE)="","",VLOOKUP($A45,'02　利用者データ'!$A$4:$S$504,9,FALSE))</f>
        <v/>
      </c>
      <c r="D46" s="68"/>
      <c r="E46" s="68"/>
      <c r="F46" s="68"/>
      <c r="G46" s="68"/>
      <c r="H46" s="68"/>
      <c r="I46" s="68"/>
      <c r="J46" s="68"/>
      <c r="K46" s="69" t="str">
        <f>IF(VLOOKUP($A45,'02　利用者データ'!$A$4:$S$504,6,FALSE)="","",VLOOKUP($A45,'02　利用者データ'!$A$4:$S$504,6,FALSE))</f>
        <v/>
      </c>
      <c r="L46" s="70"/>
      <c r="M46" s="70"/>
      <c r="N46" s="70"/>
      <c r="O46" s="70"/>
      <c r="P46" s="70"/>
      <c r="Q46" s="70"/>
      <c r="R46" s="70"/>
      <c r="S46" s="70"/>
      <c r="T46" s="70"/>
      <c r="U46" s="71"/>
      <c r="V46" s="61" t="e">
        <f>IF(VLOOKUP($A46,'02　利用者データ'!$A$4:$S$504,10,FALSE)="","",VLOOKUP($A46,'02　利用者データ'!$A$4:$S$504,10,FALSE))</f>
        <v>#N/A</v>
      </c>
      <c r="W46" s="61" t="e">
        <f>IF(VLOOKUP($A46,'02　利用者データ'!$A$4:$S$504,10,FALSE)="","",VLOOKUP($A46,'02　利用者データ'!$A$4:$S$504,10,FALSE))</f>
        <v>#N/A</v>
      </c>
      <c r="X46" s="61" t="e">
        <f>IF(VLOOKUP($A46,'02　利用者データ'!$A$4:$S$504,10,FALSE)="","",VLOOKUP($A46,'02　利用者データ'!$A$4:$S$504,10,FALSE))</f>
        <v>#N/A</v>
      </c>
      <c r="Y46" s="61" t="str">
        <f t="shared" ref="Y46" si="84">IF(AQ46="","",IF($AR$15&gt;=43831,"令和"&amp;YEAR($AR$15)-2018,IF($AR$15&gt;=43586,"令和元",TEXT($AR$15,"ggg")&amp;IF(TEXT($AR$15,"e")="1","元",TEXT($AR$15,"e"))))&amp;TEXT($AR$15,"年m月d日"))</f>
        <v/>
      </c>
      <c r="Z46" s="61" t="str">
        <f t="shared" si="31"/>
        <v/>
      </c>
      <c r="AA46" s="61" t="str">
        <f t="shared" si="32"/>
        <v/>
      </c>
      <c r="AB46" s="61" t="str">
        <f t="shared" si="33"/>
        <v/>
      </c>
      <c r="AC4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4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46" s="68" t="str">
        <f>IF(VLOOKUP($A45,'02　利用者データ'!$A$4:$S$504,2,FALSE)="","",VLOOKUP($A45,'02　利用者データ'!$A$4:$S$504,2,FALSE))</f>
        <v/>
      </c>
      <c r="AF46" s="68"/>
      <c r="AG46" s="68"/>
      <c r="AH46" s="68"/>
      <c r="AI46" s="68"/>
      <c r="AJ46" s="68"/>
      <c r="AK46" s="68"/>
      <c r="AL46" s="68"/>
      <c r="AM46" s="65" t="str">
        <f t="shared" ref="AM46" si="85">IF(AV46="","",IF($AR$15&gt;=43831,"令和"&amp;YEAR($AR$15)-2018,IF($AR$15&gt;=43586,"令和元",TEXT($AR$15,"ggg")&amp;IF(TEXT($AR$15,"e")="1","元",TEXT($AR$15,"e"))))&amp;TEXT($AR$15,"年m月d日"))</f>
        <v/>
      </c>
      <c r="AN46" s="66" t="str">
        <f t="shared" si="35"/>
        <v/>
      </c>
      <c r="AO46" s="66" t="str">
        <f t="shared" si="36"/>
        <v/>
      </c>
      <c r="AP46" s="66" t="str">
        <f t="shared" si="37"/>
        <v/>
      </c>
      <c r="AQ46" s="66" t="str">
        <f t="shared" si="38"/>
        <v/>
      </c>
      <c r="AR46" s="67" t="str">
        <f t="shared" si="39"/>
        <v/>
      </c>
    </row>
    <row r="47" spans="1:44" ht="15" customHeight="1" x14ac:dyDescent="0.15">
      <c r="A47" s="58">
        <v>16</v>
      </c>
      <c r="B47" s="58"/>
      <c r="C47" s="59" t="str">
        <f>IF(VLOOKUP($A47,'02　利用者データ'!$A$4:$S$504,10,FALSE)="","",VLOOKUP($A47,'02　利用者データ'!$A$4:$S$504,10,FALSE))</f>
        <v/>
      </c>
      <c r="D47" s="59"/>
      <c r="E47" s="59"/>
      <c r="F47" s="59"/>
      <c r="G47" s="59"/>
      <c r="H47" s="59"/>
      <c r="I47" s="59"/>
      <c r="J47" s="59"/>
      <c r="K47" s="8" t="s">
        <v>10</v>
      </c>
      <c r="L47" s="60" t="str">
        <f>IF(VLOOKUP($A47,'02　利用者データ'!$A$4:$S$504,5,FALSE)="","",VLOOKUP($A47,'02　利用者データ'!$A$4:$S$504,5,FALSE))</f>
        <v/>
      </c>
      <c r="M47" s="60"/>
      <c r="N47" s="60"/>
      <c r="O47" s="60"/>
      <c r="P47" s="60"/>
      <c r="Q47" s="60"/>
      <c r="R47" s="60"/>
      <c r="S47" s="60"/>
      <c r="T47" s="12" t="str">
        <f>IF(VLOOKUP($A47,'02　利用者データ'!$A$4:$S$504,14,FALSE)="","",VLOOKUP($A47,'02　利用者データ'!$A$4:$S$504,14,FALSE))</f>
        <v/>
      </c>
      <c r="U47" s="13" t="str">
        <f>IF(VLOOKUP($A47,'02　利用者データ'!$A$4:$S$504,7,FALSE)="","",VLOOKUP($A47,'02　利用者データ'!$A$4:$S$504,7,FALSE))</f>
        <v/>
      </c>
      <c r="V47" s="61" t="str">
        <f>IF(VLOOKUP($A47,'02　利用者データ'!$A$4:$S$504,15,FALSE)="","",VLOOKUP($A47,'02　利用者データ'!$A$4:$S$504,15,FALSE))</f>
        <v/>
      </c>
      <c r="W47" s="61" t="str">
        <f>IF(VLOOKUP($A47,'02　利用者データ'!$A$4:$S$504,10,FALSE)="","",VLOOKUP($A47,'02　利用者データ'!$A$4:$S$504,10,FALSE))</f>
        <v/>
      </c>
      <c r="X47" s="61" t="str">
        <f>IF(VLOOKUP($A47,'02　利用者データ'!$A$4:$S$504,10,FALSE)="","",VLOOKUP($A47,'02　利用者データ'!$A$4:$S$504,10,FALSE))</f>
        <v/>
      </c>
      <c r="Y47" s="61" t="str">
        <f t="shared" ref="Y47" si="86">IF(T47="","",IF(T47&gt;=43831,"令和"&amp;YEAR(T47)-2018,IF(T47&gt;=43586,"令和元",TEXT(T47,"ggg")&amp;IF(TEXT(T47,"e")="1","元",TEXT(T47,"e"))))&amp;TEXT(T47,"年m月d日"))</f>
        <v/>
      </c>
      <c r="Z47" s="61" t="str">
        <f t="shared" si="31"/>
        <v/>
      </c>
      <c r="AA47" s="61" t="str">
        <f t="shared" si="32"/>
        <v/>
      </c>
      <c r="AB47" s="61" t="str">
        <f t="shared" si="33"/>
        <v/>
      </c>
      <c r="AC4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4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47" s="59" t="str">
        <f>IF(VLOOKUP($A47,'02　利用者データ'!$A$4:$S$504,3,FALSE)="","",VLOOKUP($A47,'02　利用者データ'!$A$4:$S$504,3,FALSE))</f>
        <v/>
      </c>
      <c r="AF47" s="59"/>
      <c r="AG47" s="59"/>
      <c r="AH47" s="59"/>
      <c r="AI47" s="59"/>
      <c r="AJ47" s="59"/>
      <c r="AK47" s="59"/>
      <c r="AL47" s="59"/>
      <c r="AM47" s="62" t="str">
        <f t="shared" ref="AM47" si="87">IF(U47="","",IF(U47&gt;=43831,"令和"&amp;YEAR(U47)-2018,IF(U47&gt;=43586,"令和元",TEXT(U47,"ggg")&amp;IF(TEXT(U47,"e")="1","元",TEXT(U47,"e"))))&amp;TEXT(U47,"年m月d日"))</f>
        <v/>
      </c>
      <c r="AN47" s="63" t="str">
        <f t="shared" si="35"/>
        <v/>
      </c>
      <c r="AO47" s="63" t="str">
        <f t="shared" si="36"/>
        <v/>
      </c>
      <c r="AP47" s="63" t="str">
        <f t="shared" si="37"/>
        <v/>
      </c>
      <c r="AQ47" s="63" t="str">
        <f t="shared" si="38"/>
        <v/>
      </c>
      <c r="AR47" s="64" t="str">
        <f t="shared" si="39"/>
        <v/>
      </c>
    </row>
    <row r="48" spans="1:44" ht="21" customHeight="1" x14ac:dyDescent="0.15">
      <c r="A48" s="58"/>
      <c r="B48" s="58"/>
      <c r="C48" s="68" t="str">
        <f>IF(VLOOKUP($A47,'02　利用者データ'!$A$4:$S$504,9,FALSE)="","",VLOOKUP($A47,'02　利用者データ'!$A$4:$S$504,9,FALSE))</f>
        <v/>
      </c>
      <c r="D48" s="68"/>
      <c r="E48" s="68"/>
      <c r="F48" s="68"/>
      <c r="G48" s="68"/>
      <c r="H48" s="68"/>
      <c r="I48" s="68"/>
      <c r="J48" s="68"/>
      <c r="K48" s="69" t="str">
        <f>IF(VLOOKUP($A47,'02　利用者データ'!$A$4:$S$504,6,FALSE)="","",VLOOKUP($A47,'02　利用者データ'!$A$4:$S$504,6,FALSE))</f>
        <v/>
      </c>
      <c r="L48" s="70"/>
      <c r="M48" s="70"/>
      <c r="N48" s="70"/>
      <c r="O48" s="70"/>
      <c r="P48" s="70"/>
      <c r="Q48" s="70"/>
      <c r="R48" s="70"/>
      <c r="S48" s="70"/>
      <c r="T48" s="70"/>
      <c r="U48" s="71"/>
      <c r="V48" s="61" t="e">
        <f>IF(VLOOKUP($A48,'02　利用者データ'!$A$4:$S$504,10,FALSE)="","",VLOOKUP($A48,'02　利用者データ'!$A$4:$S$504,10,FALSE))</f>
        <v>#N/A</v>
      </c>
      <c r="W48" s="61" t="e">
        <f>IF(VLOOKUP($A48,'02　利用者データ'!$A$4:$S$504,10,FALSE)="","",VLOOKUP($A48,'02　利用者データ'!$A$4:$S$504,10,FALSE))</f>
        <v>#N/A</v>
      </c>
      <c r="X48" s="61" t="e">
        <f>IF(VLOOKUP($A48,'02　利用者データ'!$A$4:$S$504,10,FALSE)="","",VLOOKUP($A48,'02　利用者データ'!$A$4:$S$504,10,FALSE))</f>
        <v>#N/A</v>
      </c>
      <c r="Y48" s="61" t="str">
        <f t="shared" ref="Y48" si="88">IF(AQ48="","",IF($AR$15&gt;=43831,"令和"&amp;YEAR($AR$15)-2018,IF($AR$15&gt;=43586,"令和元",TEXT($AR$15,"ggg")&amp;IF(TEXT($AR$15,"e")="1","元",TEXT($AR$15,"e"))))&amp;TEXT($AR$15,"年m月d日"))</f>
        <v/>
      </c>
      <c r="Z48" s="61" t="str">
        <f t="shared" si="31"/>
        <v/>
      </c>
      <c r="AA48" s="61" t="str">
        <f t="shared" si="32"/>
        <v/>
      </c>
      <c r="AB48" s="61" t="str">
        <f t="shared" si="33"/>
        <v/>
      </c>
      <c r="AC4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4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48" s="68" t="str">
        <f>IF(VLOOKUP($A47,'02　利用者データ'!$A$4:$S$504,2,FALSE)="","",VLOOKUP($A47,'02　利用者データ'!$A$4:$S$504,2,FALSE))</f>
        <v/>
      </c>
      <c r="AF48" s="68"/>
      <c r="AG48" s="68"/>
      <c r="AH48" s="68"/>
      <c r="AI48" s="68"/>
      <c r="AJ48" s="68"/>
      <c r="AK48" s="68"/>
      <c r="AL48" s="68"/>
      <c r="AM48" s="65" t="str">
        <f t="shared" ref="AM48" si="89">IF(AV48="","",IF($AR$15&gt;=43831,"令和"&amp;YEAR($AR$15)-2018,IF($AR$15&gt;=43586,"令和元",TEXT($AR$15,"ggg")&amp;IF(TEXT($AR$15,"e")="1","元",TEXT($AR$15,"e"))))&amp;TEXT($AR$15,"年m月d日"))</f>
        <v/>
      </c>
      <c r="AN48" s="66" t="str">
        <f t="shared" si="35"/>
        <v/>
      </c>
      <c r="AO48" s="66" t="str">
        <f t="shared" si="36"/>
        <v/>
      </c>
      <c r="AP48" s="66" t="str">
        <f t="shared" si="37"/>
        <v/>
      </c>
      <c r="AQ48" s="66" t="str">
        <f t="shared" si="38"/>
        <v/>
      </c>
      <c r="AR48" s="67" t="str">
        <f t="shared" si="39"/>
        <v/>
      </c>
    </row>
    <row r="49" spans="1:44" ht="15" customHeight="1" x14ac:dyDescent="0.15">
      <c r="A49" s="58">
        <v>17</v>
      </c>
      <c r="B49" s="58"/>
      <c r="C49" s="59" t="str">
        <f>IF(VLOOKUP($A49,'02　利用者データ'!$A$4:$S$504,10,FALSE)="","",VLOOKUP($A49,'02　利用者データ'!$A$4:$S$504,10,FALSE))</f>
        <v/>
      </c>
      <c r="D49" s="59"/>
      <c r="E49" s="59"/>
      <c r="F49" s="59"/>
      <c r="G49" s="59"/>
      <c r="H49" s="59"/>
      <c r="I49" s="59"/>
      <c r="J49" s="59"/>
      <c r="K49" s="8" t="s">
        <v>10</v>
      </c>
      <c r="L49" s="60" t="str">
        <f>IF(VLOOKUP($A49,'02　利用者データ'!$A$4:$S$504,5,FALSE)="","",VLOOKUP($A49,'02　利用者データ'!$A$4:$S$504,5,FALSE))</f>
        <v/>
      </c>
      <c r="M49" s="60"/>
      <c r="N49" s="60"/>
      <c r="O49" s="60"/>
      <c r="P49" s="60"/>
      <c r="Q49" s="60"/>
      <c r="R49" s="60"/>
      <c r="S49" s="60"/>
      <c r="T49" s="12" t="str">
        <f>IF(VLOOKUP($A49,'02　利用者データ'!$A$4:$S$504,14,FALSE)="","",VLOOKUP($A49,'02　利用者データ'!$A$4:$S$504,14,FALSE))</f>
        <v/>
      </c>
      <c r="U49" s="13" t="str">
        <f>IF(VLOOKUP($A49,'02　利用者データ'!$A$4:$S$504,7,FALSE)="","",VLOOKUP($A49,'02　利用者データ'!$A$4:$S$504,7,FALSE))</f>
        <v/>
      </c>
      <c r="V49" s="61" t="str">
        <f>IF(VLOOKUP($A49,'02　利用者データ'!$A$4:$S$504,15,FALSE)="","",VLOOKUP($A49,'02　利用者データ'!$A$4:$S$504,15,FALSE))</f>
        <v/>
      </c>
      <c r="W49" s="61" t="str">
        <f>IF(VLOOKUP($A49,'02　利用者データ'!$A$4:$S$504,10,FALSE)="","",VLOOKUP($A49,'02　利用者データ'!$A$4:$S$504,10,FALSE))</f>
        <v/>
      </c>
      <c r="X49" s="61" t="str">
        <f>IF(VLOOKUP($A49,'02　利用者データ'!$A$4:$S$504,10,FALSE)="","",VLOOKUP($A49,'02　利用者データ'!$A$4:$S$504,10,FALSE))</f>
        <v/>
      </c>
      <c r="Y49" s="61" t="str">
        <f t="shared" ref="Y49" si="90">IF(T49="","",IF(T49&gt;=43831,"令和"&amp;YEAR(T49)-2018,IF(T49&gt;=43586,"令和元",TEXT(T49,"ggg")&amp;IF(TEXT(T49,"e")="1","元",TEXT(T49,"e"))))&amp;TEXT(T49,"年m月d日"))</f>
        <v/>
      </c>
      <c r="Z49" s="61" t="str">
        <f t="shared" si="31"/>
        <v/>
      </c>
      <c r="AA49" s="61" t="str">
        <f t="shared" si="32"/>
        <v/>
      </c>
      <c r="AB49" s="61" t="str">
        <f t="shared" si="33"/>
        <v/>
      </c>
      <c r="AC4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4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49" s="59" t="str">
        <f>IF(VLOOKUP($A49,'02　利用者データ'!$A$4:$S$504,3,FALSE)="","",VLOOKUP($A49,'02　利用者データ'!$A$4:$S$504,3,FALSE))</f>
        <v/>
      </c>
      <c r="AF49" s="59"/>
      <c r="AG49" s="59"/>
      <c r="AH49" s="59"/>
      <c r="AI49" s="59"/>
      <c r="AJ49" s="59"/>
      <c r="AK49" s="59"/>
      <c r="AL49" s="59"/>
      <c r="AM49" s="62" t="str">
        <f t="shared" ref="AM49" si="91">IF(U49="","",IF(U49&gt;=43831,"令和"&amp;YEAR(U49)-2018,IF(U49&gt;=43586,"令和元",TEXT(U49,"ggg")&amp;IF(TEXT(U49,"e")="1","元",TEXT(U49,"e"))))&amp;TEXT(U49,"年m月d日"))</f>
        <v/>
      </c>
      <c r="AN49" s="63" t="str">
        <f t="shared" si="35"/>
        <v/>
      </c>
      <c r="AO49" s="63" t="str">
        <f t="shared" si="36"/>
        <v/>
      </c>
      <c r="AP49" s="63" t="str">
        <f t="shared" si="37"/>
        <v/>
      </c>
      <c r="AQ49" s="63" t="str">
        <f t="shared" si="38"/>
        <v/>
      </c>
      <c r="AR49" s="64" t="str">
        <f t="shared" si="39"/>
        <v/>
      </c>
    </row>
    <row r="50" spans="1:44" ht="21" customHeight="1" x14ac:dyDescent="0.15">
      <c r="A50" s="58"/>
      <c r="B50" s="58"/>
      <c r="C50" s="68" t="str">
        <f>IF(VLOOKUP($A49,'02　利用者データ'!$A$4:$S$504,9,FALSE)="","",VLOOKUP($A49,'02　利用者データ'!$A$4:$S$504,9,FALSE))</f>
        <v/>
      </c>
      <c r="D50" s="68"/>
      <c r="E50" s="68"/>
      <c r="F50" s="68"/>
      <c r="G50" s="68"/>
      <c r="H50" s="68"/>
      <c r="I50" s="68"/>
      <c r="J50" s="68"/>
      <c r="K50" s="69" t="str">
        <f>IF(VLOOKUP($A49,'02　利用者データ'!$A$4:$S$504,6,FALSE)="","",VLOOKUP($A49,'02　利用者データ'!$A$4:$S$504,6,FALSE))</f>
        <v/>
      </c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61" t="e">
        <f>IF(VLOOKUP($A50,'02　利用者データ'!$A$4:$S$504,10,FALSE)="","",VLOOKUP($A50,'02　利用者データ'!$A$4:$S$504,10,FALSE))</f>
        <v>#N/A</v>
      </c>
      <c r="W50" s="61" t="e">
        <f>IF(VLOOKUP($A50,'02　利用者データ'!$A$4:$S$504,10,FALSE)="","",VLOOKUP($A50,'02　利用者データ'!$A$4:$S$504,10,FALSE))</f>
        <v>#N/A</v>
      </c>
      <c r="X50" s="61" t="e">
        <f>IF(VLOOKUP($A50,'02　利用者データ'!$A$4:$S$504,10,FALSE)="","",VLOOKUP($A50,'02　利用者データ'!$A$4:$S$504,10,FALSE))</f>
        <v>#N/A</v>
      </c>
      <c r="Y50" s="61" t="str">
        <f t="shared" ref="Y50" si="92">IF(AQ50="","",IF($AR$15&gt;=43831,"令和"&amp;YEAR($AR$15)-2018,IF($AR$15&gt;=43586,"令和元",TEXT($AR$15,"ggg")&amp;IF(TEXT($AR$15,"e")="1","元",TEXT($AR$15,"e"))))&amp;TEXT($AR$15,"年m月d日"))</f>
        <v/>
      </c>
      <c r="Z50" s="61" t="str">
        <f t="shared" si="31"/>
        <v/>
      </c>
      <c r="AA50" s="61" t="str">
        <f t="shared" si="32"/>
        <v/>
      </c>
      <c r="AB50" s="61" t="str">
        <f t="shared" si="33"/>
        <v/>
      </c>
      <c r="AC5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5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50" s="68" t="str">
        <f>IF(VLOOKUP($A49,'02　利用者データ'!$A$4:$S$504,2,FALSE)="","",VLOOKUP($A49,'02　利用者データ'!$A$4:$S$504,2,FALSE))</f>
        <v/>
      </c>
      <c r="AF50" s="68"/>
      <c r="AG50" s="68"/>
      <c r="AH50" s="68"/>
      <c r="AI50" s="68"/>
      <c r="AJ50" s="68"/>
      <c r="AK50" s="68"/>
      <c r="AL50" s="68"/>
      <c r="AM50" s="65" t="str">
        <f t="shared" ref="AM50" si="93">IF(AV50="","",IF($AR$15&gt;=43831,"令和"&amp;YEAR($AR$15)-2018,IF($AR$15&gt;=43586,"令和元",TEXT($AR$15,"ggg")&amp;IF(TEXT($AR$15,"e")="1","元",TEXT($AR$15,"e"))))&amp;TEXT($AR$15,"年m月d日"))</f>
        <v/>
      </c>
      <c r="AN50" s="66" t="str">
        <f t="shared" si="35"/>
        <v/>
      </c>
      <c r="AO50" s="66" t="str">
        <f t="shared" si="36"/>
        <v/>
      </c>
      <c r="AP50" s="66" t="str">
        <f t="shared" si="37"/>
        <v/>
      </c>
      <c r="AQ50" s="66" t="str">
        <f t="shared" si="38"/>
        <v/>
      </c>
      <c r="AR50" s="67" t="str">
        <f t="shared" si="39"/>
        <v/>
      </c>
    </row>
    <row r="51" spans="1:44" ht="15" customHeight="1" x14ac:dyDescent="0.15">
      <c r="A51" s="58">
        <v>18</v>
      </c>
      <c r="B51" s="58"/>
      <c r="C51" s="59" t="str">
        <f>IF(VLOOKUP($A51,'02　利用者データ'!$A$4:$S$504,10,FALSE)="","",VLOOKUP($A51,'02　利用者データ'!$A$4:$S$504,10,FALSE))</f>
        <v/>
      </c>
      <c r="D51" s="59"/>
      <c r="E51" s="59"/>
      <c r="F51" s="59"/>
      <c r="G51" s="59"/>
      <c r="H51" s="59"/>
      <c r="I51" s="59"/>
      <c r="J51" s="59"/>
      <c r="K51" s="8" t="s">
        <v>10</v>
      </c>
      <c r="L51" s="60" t="str">
        <f>IF(VLOOKUP($A51,'02　利用者データ'!$A$4:$S$504,5,FALSE)="","",VLOOKUP($A51,'02　利用者データ'!$A$4:$S$504,5,FALSE))</f>
        <v/>
      </c>
      <c r="M51" s="60"/>
      <c r="N51" s="60"/>
      <c r="O51" s="60"/>
      <c r="P51" s="60"/>
      <c r="Q51" s="60"/>
      <c r="R51" s="60"/>
      <c r="S51" s="60"/>
      <c r="T51" s="12" t="str">
        <f>IF(VLOOKUP($A51,'02　利用者データ'!$A$4:$S$504,14,FALSE)="","",VLOOKUP($A51,'02　利用者データ'!$A$4:$S$504,14,FALSE))</f>
        <v/>
      </c>
      <c r="U51" s="13" t="str">
        <f>IF(VLOOKUP($A51,'02　利用者データ'!$A$4:$S$504,7,FALSE)="","",VLOOKUP($A51,'02　利用者データ'!$A$4:$S$504,7,FALSE))</f>
        <v/>
      </c>
      <c r="V51" s="61" t="str">
        <f>IF(VLOOKUP($A51,'02　利用者データ'!$A$4:$S$504,15,FALSE)="","",VLOOKUP($A51,'02　利用者データ'!$A$4:$S$504,15,FALSE))</f>
        <v/>
      </c>
      <c r="W51" s="61" t="str">
        <f>IF(VLOOKUP($A51,'02　利用者データ'!$A$4:$S$504,10,FALSE)="","",VLOOKUP($A51,'02　利用者データ'!$A$4:$S$504,10,FALSE))</f>
        <v/>
      </c>
      <c r="X51" s="61" t="str">
        <f>IF(VLOOKUP($A51,'02　利用者データ'!$A$4:$S$504,10,FALSE)="","",VLOOKUP($A51,'02　利用者データ'!$A$4:$S$504,10,FALSE))</f>
        <v/>
      </c>
      <c r="Y51" s="61" t="str">
        <f t="shared" ref="Y51" si="94">IF(T51="","",IF(T51&gt;=43831,"令和"&amp;YEAR(T51)-2018,IF(T51&gt;=43586,"令和元",TEXT(T51,"ggg")&amp;IF(TEXT(T51,"e")="1","元",TEXT(T51,"e"))))&amp;TEXT(T51,"年m月d日"))</f>
        <v/>
      </c>
      <c r="Z51" s="61" t="str">
        <f t="shared" si="31"/>
        <v/>
      </c>
      <c r="AA51" s="61" t="str">
        <f t="shared" si="32"/>
        <v/>
      </c>
      <c r="AB51" s="61" t="str">
        <f t="shared" si="33"/>
        <v/>
      </c>
      <c r="AC5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5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51" s="59" t="str">
        <f>IF(VLOOKUP($A51,'02　利用者データ'!$A$4:$S$504,3,FALSE)="","",VLOOKUP($A51,'02　利用者データ'!$A$4:$S$504,3,FALSE))</f>
        <v/>
      </c>
      <c r="AF51" s="59"/>
      <c r="AG51" s="59"/>
      <c r="AH51" s="59"/>
      <c r="AI51" s="59"/>
      <c r="AJ51" s="59"/>
      <c r="AK51" s="59"/>
      <c r="AL51" s="59"/>
      <c r="AM51" s="62" t="str">
        <f t="shared" ref="AM51" si="95">IF(U51="","",IF(U51&gt;=43831,"令和"&amp;YEAR(U51)-2018,IF(U51&gt;=43586,"令和元",TEXT(U51,"ggg")&amp;IF(TEXT(U51,"e")="1","元",TEXT(U51,"e"))))&amp;TEXT(U51,"年m月d日"))</f>
        <v/>
      </c>
      <c r="AN51" s="63" t="str">
        <f t="shared" si="35"/>
        <v/>
      </c>
      <c r="AO51" s="63" t="str">
        <f t="shared" si="36"/>
        <v/>
      </c>
      <c r="AP51" s="63" t="str">
        <f t="shared" si="37"/>
        <v/>
      </c>
      <c r="AQ51" s="63" t="str">
        <f t="shared" si="38"/>
        <v/>
      </c>
      <c r="AR51" s="64" t="str">
        <f t="shared" si="39"/>
        <v/>
      </c>
    </row>
    <row r="52" spans="1:44" ht="21" customHeight="1" x14ac:dyDescent="0.15">
      <c r="A52" s="58"/>
      <c r="B52" s="58"/>
      <c r="C52" s="68" t="str">
        <f>IF(VLOOKUP($A51,'02　利用者データ'!$A$4:$S$504,9,FALSE)="","",VLOOKUP($A51,'02　利用者データ'!$A$4:$S$504,9,FALSE))</f>
        <v/>
      </c>
      <c r="D52" s="68"/>
      <c r="E52" s="68"/>
      <c r="F52" s="68"/>
      <c r="G52" s="68"/>
      <c r="H52" s="68"/>
      <c r="I52" s="68"/>
      <c r="J52" s="68"/>
      <c r="K52" s="69" t="str">
        <f>IF(VLOOKUP($A51,'02　利用者データ'!$A$4:$S$504,6,FALSE)="","",VLOOKUP($A51,'02　利用者データ'!$A$4:$S$504,6,FALSE))</f>
        <v/>
      </c>
      <c r="L52" s="70"/>
      <c r="M52" s="70"/>
      <c r="N52" s="70"/>
      <c r="O52" s="70"/>
      <c r="P52" s="70"/>
      <c r="Q52" s="70"/>
      <c r="R52" s="70"/>
      <c r="S52" s="70"/>
      <c r="T52" s="70"/>
      <c r="U52" s="71"/>
      <c r="V52" s="61" t="e">
        <f>IF(VLOOKUP($A52,'02　利用者データ'!$A$4:$S$504,10,FALSE)="","",VLOOKUP($A52,'02　利用者データ'!$A$4:$S$504,10,FALSE))</f>
        <v>#N/A</v>
      </c>
      <c r="W52" s="61" t="e">
        <f>IF(VLOOKUP($A52,'02　利用者データ'!$A$4:$S$504,10,FALSE)="","",VLOOKUP($A52,'02　利用者データ'!$A$4:$S$504,10,FALSE))</f>
        <v>#N/A</v>
      </c>
      <c r="X52" s="61" t="e">
        <f>IF(VLOOKUP($A52,'02　利用者データ'!$A$4:$S$504,10,FALSE)="","",VLOOKUP($A52,'02　利用者データ'!$A$4:$S$504,10,FALSE))</f>
        <v>#N/A</v>
      </c>
      <c r="Y52" s="61" t="str">
        <f t="shared" ref="Y52" si="96">IF(AQ52="","",IF($AR$15&gt;=43831,"令和"&amp;YEAR($AR$15)-2018,IF($AR$15&gt;=43586,"令和元",TEXT($AR$15,"ggg")&amp;IF(TEXT($AR$15,"e")="1","元",TEXT($AR$15,"e"))))&amp;TEXT($AR$15,"年m月d日"))</f>
        <v/>
      </c>
      <c r="Z52" s="61" t="str">
        <f t="shared" si="31"/>
        <v/>
      </c>
      <c r="AA52" s="61" t="str">
        <f t="shared" si="32"/>
        <v/>
      </c>
      <c r="AB52" s="61" t="str">
        <f t="shared" si="33"/>
        <v/>
      </c>
      <c r="AC5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5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52" s="68" t="str">
        <f>IF(VLOOKUP($A51,'02　利用者データ'!$A$4:$S$504,2,FALSE)="","",VLOOKUP($A51,'02　利用者データ'!$A$4:$S$504,2,FALSE))</f>
        <v/>
      </c>
      <c r="AF52" s="68"/>
      <c r="AG52" s="68"/>
      <c r="AH52" s="68"/>
      <c r="AI52" s="68"/>
      <c r="AJ52" s="68"/>
      <c r="AK52" s="68"/>
      <c r="AL52" s="68"/>
      <c r="AM52" s="65" t="str">
        <f t="shared" ref="AM52" si="97">IF(AV52="","",IF($AR$15&gt;=43831,"令和"&amp;YEAR($AR$15)-2018,IF($AR$15&gt;=43586,"令和元",TEXT($AR$15,"ggg")&amp;IF(TEXT($AR$15,"e")="1","元",TEXT($AR$15,"e"))))&amp;TEXT($AR$15,"年m月d日"))</f>
        <v/>
      </c>
      <c r="AN52" s="66" t="str">
        <f t="shared" si="35"/>
        <v/>
      </c>
      <c r="AO52" s="66" t="str">
        <f t="shared" si="36"/>
        <v/>
      </c>
      <c r="AP52" s="66" t="str">
        <f t="shared" si="37"/>
        <v/>
      </c>
      <c r="AQ52" s="66" t="str">
        <f t="shared" si="38"/>
        <v/>
      </c>
      <c r="AR52" s="67" t="str">
        <f t="shared" si="39"/>
        <v/>
      </c>
    </row>
    <row r="53" spans="1:44" ht="15" customHeight="1" x14ac:dyDescent="0.15">
      <c r="A53" s="58">
        <v>19</v>
      </c>
      <c r="B53" s="58"/>
      <c r="C53" s="59" t="str">
        <f>IF(VLOOKUP($A53,'02　利用者データ'!$A$4:$S$504,10,FALSE)="","",VLOOKUP($A53,'02　利用者データ'!$A$4:$S$504,10,FALSE))</f>
        <v/>
      </c>
      <c r="D53" s="59"/>
      <c r="E53" s="59"/>
      <c r="F53" s="59"/>
      <c r="G53" s="59"/>
      <c r="H53" s="59"/>
      <c r="I53" s="59"/>
      <c r="J53" s="59"/>
      <c r="K53" s="8" t="s">
        <v>10</v>
      </c>
      <c r="L53" s="60" t="str">
        <f>IF(VLOOKUP($A53,'02　利用者データ'!$A$4:$S$504,5,FALSE)="","",VLOOKUP($A53,'02　利用者データ'!$A$4:$S$504,5,FALSE))</f>
        <v/>
      </c>
      <c r="M53" s="60"/>
      <c r="N53" s="60"/>
      <c r="O53" s="60"/>
      <c r="P53" s="60"/>
      <c r="Q53" s="60"/>
      <c r="R53" s="60"/>
      <c r="S53" s="60"/>
      <c r="T53" s="12" t="str">
        <f>IF(VLOOKUP($A53,'02　利用者データ'!$A$4:$S$504,14,FALSE)="","",VLOOKUP($A53,'02　利用者データ'!$A$4:$S$504,14,FALSE))</f>
        <v/>
      </c>
      <c r="U53" s="13" t="str">
        <f>IF(VLOOKUP($A53,'02　利用者データ'!$A$4:$S$504,7,FALSE)="","",VLOOKUP($A53,'02　利用者データ'!$A$4:$S$504,7,FALSE))</f>
        <v/>
      </c>
      <c r="V53" s="61" t="str">
        <f>IF(VLOOKUP($A53,'02　利用者データ'!$A$4:$S$504,15,FALSE)="","",VLOOKUP($A53,'02　利用者データ'!$A$4:$S$504,15,FALSE))</f>
        <v/>
      </c>
      <c r="W53" s="61" t="str">
        <f>IF(VLOOKUP($A53,'02　利用者データ'!$A$4:$S$504,10,FALSE)="","",VLOOKUP($A53,'02　利用者データ'!$A$4:$S$504,10,FALSE))</f>
        <v/>
      </c>
      <c r="X53" s="61" t="str">
        <f>IF(VLOOKUP($A53,'02　利用者データ'!$A$4:$S$504,10,FALSE)="","",VLOOKUP($A53,'02　利用者データ'!$A$4:$S$504,10,FALSE))</f>
        <v/>
      </c>
      <c r="Y53" s="61" t="str">
        <f t="shared" ref="Y53" si="98">IF(T53="","",IF(T53&gt;=43831,"令和"&amp;YEAR(T53)-2018,IF(T53&gt;=43586,"令和元",TEXT(T53,"ggg")&amp;IF(TEXT(T53,"e")="1","元",TEXT(T53,"e"))))&amp;TEXT(T53,"年m月d日"))</f>
        <v/>
      </c>
      <c r="Z53" s="61" t="str">
        <f t="shared" si="31"/>
        <v/>
      </c>
      <c r="AA53" s="61" t="str">
        <f t="shared" si="32"/>
        <v/>
      </c>
      <c r="AB53" s="61" t="str">
        <f t="shared" si="33"/>
        <v/>
      </c>
      <c r="AC5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5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53" s="59" t="str">
        <f>IF(VLOOKUP($A53,'02　利用者データ'!$A$4:$S$504,3,FALSE)="","",VLOOKUP($A53,'02　利用者データ'!$A$4:$S$504,3,FALSE))</f>
        <v/>
      </c>
      <c r="AF53" s="59"/>
      <c r="AG53" s="59"/>
      <c r="AH53" s="59"/>
      <c r="AI53" s="59"/>
      <c r="AJ53" s="59"/>
      <c r="AK53" s="59"/>
      <c r="AL53" s="59"/>
      <c r="AM53" s="62" t="str">
        <f t="shared" ref="AM53" si="99">IF(U53="","",IF(U53&gt;=43831,"令和"&amp;YEAR(U53)-2018,IF(U53&gt;=43586,"令和元",TEXT(U53,"ggg")&amp;IF(TEXT(U53,"e")="1","元",TEXT(U53,"e"))))&amp;TEXT(U53,"年m月d日"))</f>
        <v/>
      </c>
      <c r="AN53" s="63" t="str">
        <f t="shared" si="35"/>
        <v/>
      </c>
      <c r="AO53" s="63" t="str">
        <f t="shared" si="36"/>
        <v/>
      </c>
      <c r="AP53" s="63" t="str">
        <f t="shared" si="37"/>
        <v/>
      </c>
      <c r="AQ53" s="63" t="str">
        <f t="shared" si="38"/>
        <v/>
      </c>
      <c r="AR53" s="64" t="str">
        <f t="shared" si="39"/>
        <v/>
      </c>
    </row>
    <row r="54" spans="1:44" ht="21" customHeight="1" x14ac:dyDescent="0.15">
      <c r="A54" s="58"/>
      <c r="B54" s="58"/>
      <c r="C54" s="68" t="str">
        <f>IF(VLOOKUP($A53,'02　利用者データ'!$A$4:$S$504,9,FALSE)="","",VLOOKUP($A53,'02　利用者データ'!$A$4:$S$504,9,FALSE))</f>
        <v/>
      </c>
      <c r="D54" s="68"/>
      <c r="E54" s="68"/>
      <c r="F54" s="68"/>
      <c r="G54" s="68"/>
      <c r="H54" s="68"/>
      <c r="I54" s="68"/>
      <c r="J54" s="68"/>
      <c r="K54" s="69" t="str">
        <f>IF(VLOOKUP($A53,'02　利用者データ'!$A$4:$S$504,6,FALSE)="","",VLOOKUP($A53,'02　利用者データ'!$A$4:$S$504,6,FALSE))</f>
        <v/>
      </c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61" t="e">
        <f>IF(VLOOKUP($A54,'02　利用者データ'!$A$4:$S$504,10,FALSE)="","",VLOOKUP($A54,'02　利用者データ'!$A$4:$S$504,10,FALSE))</f>
        <v>#N/A</v>
      </c>
      <c r="W54" s="61" t="e">
        <f>IF(VLOOKUP($A54,'02　利用者データ'!$A$4:$S$504,10,FALSE)="","",VLOOKUP($A54,'02　利用者データ'!$A$4:$S$504,10,FALSE))</f>
        <v>#N/A</v>
      </c>
      <c r="X54" s="61" t="e">
        <f>IF(VLOOKUP($A54,'02　利用者データ'!$A$4:$S$504,10,FALSE)="","",VLOOKUP($A54,'02　利用者データ'!$A$4:$S$504,10,FALSE))</f>
        <v>#N/A</v>
      </c>
      <c r="Y54" s="61" t="str">
        <f t="shared" ref="Y54" si="100">IF(AQ54="","",IF($AR$15&gt;=43831,"令和"&amp;YEAR($AR$15)-2018,IF($AR$15&gt;=43586,"令和元",TEXT($AR$15,"ggg")&amp;IF(TEXT($AR$15,"e")="1","元",TEXT($AR$15,"e"))))&amp;TEXT($AR$15,"年m月d日"))</f>
        <v/>
      </c>
      <c r="Z54" s="61" t="str">
        <f t="shared" si="31"/>
        <v/>
      </c>
      <c r="AA54" s="61" t="str">
        <f t="shared" si="32"/>
        <v/>
      </c>
      <c r="AB54" s="61" t="str">
        <f t="shared" si="33"/>
        <v/>
      </c>
      <c r="AC5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5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54" s="68" t="str">
        <f>IF(VLOOKUP($A53,'02　利用者データ'!$A$4:$S$504,2,FALSE)="","",VLOOKUP($A53,'02　利用者データ'!$A$4:$S$504,2,FALSE))</f>
        <v/>
      </c>
      <c r="AF54" s="68"/>
      <c r="AG54" s="68"/>
      <c r="AH54" s="68"/>
      <c r="AI54" s="68"/>
      <c r="AJ54" s="68"/>
      <c r="AK54" s="68"/>
      <c r="AL54" s="68"/>
      <c r="AM54" s="65" t="str">
        <f t="shared" ref="AM54" si="101">IF(AV54="","",IF($AR$15&gt;=43831,"令和"&amp;YEAR($AR$15)-2018,IF($AR$15&gt;=43586,"令和元",TEXT($AR$15,"ggg")&amp;IF(TEXT($AR$15,"e")="1","元",TEXT($AR$15,"e"))))&amp;TEXT($AR$15,"年m月d日"))</f>
        <v/>
      </c>
      <c r="AN54" s="66" t="str">
        <f t="shared" si="35"/>
        <v/>
      </c>
      <c r="AO54" s="66" t="str">
        <f t="shared" si="36"/>
        <v/>
      </c>
      <c r="AP54" s="66" t="str">
        <f t="shared" si="37"/>
        <v/>
      </c>
      <c r="AQ54" s="66" t="str">
        <f t="shared" si="38"/>
        <v/>
      </c>
      <c r="AR54" s="67" t="str">
        <f t="shared" si="39"/>
        <v/>
      </c>
    </row>
    <row r="55" spans="1:44" ht="15" customHeight="1" x14ac:dyDescent="0.15">
      <c r="A55" s="58">
        <v>20</v>
      </c>
      <c r="B55" s="58"/>
      <c r="C55" s="59" t="str">
        <f>IF(VLOOKUP($A55,'02　利用者データ'!$A$4:$S$504,10,FALSE)="","",VLOOKUP($A55,'02　利用者データ'!$A$4:$S$504,10,FALSE))</f>
        <v/>
      </c>
      <c r="D55" s="59"/>
      <c r="E55" s="59"/>
      <c r="F55" s="59"/>
      <c r="G55" s="59"/>
      <c r="H55" s="59"/>
      <c r="I55" s="59"/>
      <c r="J55" s="59"/>
      <c r="K55" s="8" t="s">
        <v>10</v>
      </c>
      <c r="L55" s="60" t="str">
        <f>IF(VLOOKUP($A55,'02　利用者データ'!$A$4:$S$504,5,FALSE)="","",VLOOKUP($A55,'02　利用者データ'!$A$4:$S$504,5,FALSE))</f>
        <v/>
      </c>
      <c r="M55" s="60"/>
      <c r="N55" s="60"/>
      <c r="O55" s="60"/>
      <c r="P55" s="60"/>
      <c r="Q55" s="60"/>
      <c r="R55" s="60"/>
      <c r="S55" s="60"/>
      <c r="T55" s="12" t="str">
        <f>IF(VLOOKUP($A55,'02　利用者データ'!$A$4:$S$504,14,FALSE)="","",VLOOKUP($A55,'02　利用者データ'!$A$4:$S$504,14,FALSE))</f>
        <v/>
      </c>
      <c r="U55" s="13" t="str">
        <f>IF(VLOOKUP($A55,'02　利用者データ'!$A$4:$S$504,7,FALSE)="","",VLOOKUP($A55,'02　利用者データ'!$A$4:$S$504,7,FALSE))</f>
        <v/>
      </c>
      <c r="V55" s="61" t="str">
        <f>IF(VLOOKUP($A55,'02　利用者データ'!$A$4:$S$504,15,FALSE)="","",VLOOKUP($A55,'02　利用者データ'!$A$4:$S$504,15,FALSE))</f>
        <v/>
      </c>
      <c r="W55" s="61" t="str">
        <f>IF(VLOOKUP($A55,'02　利用者データ'!$A$4:$S$504,10,FALSE)="","",VLOOKUP($A55,'02　利用者データ'!$A$4:$S$504,10,FALSE))</f>
        <v/>
      </c>
      <c r="X55" s="61" t="str">
        <f>IF(VLOOKUP($A55,'02　利用者データ'!$A$4:$S$504,10,FALSE)="","",VLOOKUP($A55,'02　利用者データ'!$A$4:$S$504,10,FALSE))</f>
        <v/>
      </c>
      <c r="Y55" s="61" t="str">
        <f t="shared" ref="Y55" si="102">IF(T55="","",IF(T55&gt;=43831,"令和"&amp;YEAR(T55)-2018,IF(T55&gt;=43586,"令和元",TEXT(T55,"ggg")&amp;IF(TEXT(T55,"e")="1","元",TEXT(T55,"e"))))&amp;TEXT(T55,"年m月d日"))</f>
        <v/>
      </c>
      <c r="Z55" s="61" t="str">
        <f t="shared" si="31"/>
        <v/>
      </c>
      <c r="AA55" s="61" t="str">
        <f t="shared" si="32"/>
        <v/>
      </c>
      <c r="AB55" s="61" t="str">
        <f t="shared" si="33"/>
        <v/>
      </c>
      <c r="AC5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5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55" s="59" t="str">
        <f>IF(VLOOKUP($A55,'02　利用者データ'!$A$4:$S$504,3,FALSE)="","",VLOOKUP($A55,'02　利用者データ'!$A$4:$S$504,3,FALSE))</f>
        <v/>
      </c>
      <c r="AF55" s="59"/>
      <c r="AG55" s="59"/>
      <c r="AH55" s="59"/>
      <c r="AI55" s="59"/>
      <c r="AJ55" s="59"/>
      <c r="AK55" s="59"/>
      <c r="AL55" s="59"/>
      <c r="AM55" s="62" t="str">
        <f t="shared" ref="AM55" si="103">IF(U55="","",IF(U55&gt;=43831,"令和"&amp;YEAR(U55)-2018,IF(U55&gt;=43586,"令和元",TEXT(U55,"ggg")&amp;IF(TEXT(U55,"e")="1","元",TEXT(U55,"e"))))&amp;TEXT(U55,"年m月d日"))</f>
        <v/>
      </c>
      <c r="AN55" s="63" t="str">
        <f t="shared" si="35"/>
        <v/>
      </c>
      <c r="AO55" s="63" t="str">
        <f t="shared" si="36"/>
        <v/>
      </c>
      <c r="AP55" s="63" t="str">
        <f t="shared" si="37"/>
        <v/>
      </c>
      <c r="AQ55" s="63" t="str">
        <f t="shared" si="38"/>
        <v/>
      </c>
      <c r="AR55" s="64" t="str">
        <f t="shared" si="39"/>
        <v/>
      </c>
    </row>
    <row r="56" spans="1:44" ht="21" customHeight="1" x14ac:dyDescent="0.15">
      <c r="A56" s="58"/>
      <c r="B56" s="58"/>
      <c r="C56" s="68" t="str">
        <f>IF(VLOOKUP($A55,'02　利用者データ'!$A$4:$S$504,9,FALSE)="","",VLOOKUP($A55,'02　利用者データ'!$A$4:$S$504,9,FALSE))</f>
        <v/>
      </c>
      <c r="D56" s="68"/>
      <c r="E56" s="68"/>
      <c r="F56" s="68"/>
      <c r="G56" s="68"/>
      <c r="H56" s="68"/>
      <c r="I56" s="68"/>
      <c r="J56" s="68"/>
      <c r="K56" s="69" t="str">
        <f>IF(VLOOKUP($A55,'02　利用者データ'!$A$4:$S$504,6,FALSE)="","",VLOOKUP($A55,'02　利用者データ'!$A$4:$S$504,6,FALSE))</f>
        <v/>
      </c>
      <c r="L56" s="70"/>
      <c r="M56" s="70"/>
      <c r="N56" s="70"/>
      <c r="O56" s="70"/>
      <c r="P56" s="70"/>
      <c r="Q56" s="70"/>
      <c r="R56" s="70"/>
      <c r="S56" s="70"/>
      <c r="T56" s="70"/>
      <c r="U56" s="71"/>
      <c r="V56" s="61" t="e">
        <f>IF(VLOOKUP($A56,'02　利用者データ'!$A$4:$S$504,10,FALSE)="","",VLOOKUP($A56,'02　利用者データ'!$A$4:$S$504,10,FALSE))</f>
        <v>#N/A</v>
      </c>
      <c r="W56" s="61" t="e">
        <f>IF(VLOOKUP($A56,'02　利用者データ'!$A$4:$S$504,10,FALSE)="","",VLOOKUP($A56,'02　利用者データ'!$A$4:$S$504,10,FALSE))</f>
        <v>#N/A</v>
      </c>
      <c r="X56" s="61" t="e">
        <f>IF(VLOOKUP($A56,'02　利用者データ'!$A$4:$S$504,10,FALSE)="","",VLOOKUP($A56,'02　利用者データ'!$A$4:$S$504,10,FALSE))</f>
        <v>#N/A</v>
      </c>
      <c r="Y56" s="61" t="str">
        <f t="shared" ref="Y56" si="104">IF(AQ56="","",IF($AR$15&gt;=43831,"令和"&amp;YEAR($AR$15)-2018,IF($AR$15&gt;=43586,"令和元",TEXT($AR$15,"ggg")&amp;IF(TEXT($AR$15,"e")="1","元",TEXT($AR$15,"e"))))&amp;TEXT($AR$15,"年m月d日"))</f>
        <v/>
      </c>
      <c r="Z56" s="61" t="str">
        <f t="shared" si="31"/>
        <v/>
      </c>
      <c r="AA56" s="61" t="str">
        <f t="shared" si="32"/>
        <v/>
      </c>
      <c r="AB56" s="61" t="str">
        <f t="shared" si="33"/>
        <v/>
      </c>
      <c r="AC5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5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56" s="68" t="str">
        <f>IF(VLOOKUP($A55,'02　利用者データ'!$A$4:$S$504,2,FALSE)="","",VLOOKUP($A55,'02　利用者データ'!$A$4:$S$504,2,FALSE))</f>
        <v/>
      </c>
      <c r="AF56" s="68"/>
      <c r="AG56" s="68"/>
      <c r="AH56" s="68"/>
      <c r="AI56" s="68"/>
      <c r="AJ56" s="68"/>
      <c r="AK56" s="68"/>
      <c r="AL56" s="68"/>
      <c r="AM56" s="65" t="str">
        <f t="shared" ref="AM56" si="105">IF(AV56="","",IF($AR$15&gt;=43831,"令和"&amp;YEAR($AR$15)-2018,IF($AR$15&gt;=43586,"令和元",TEXT($AR$15,"ggg")&amp;IF(TEXT($AR$15,"e")="1","元",TEXT($AR$15,"e"))))&amp;TEXT($AR$15,"年m月d日"))</f>
        <v/>
      </c>
      <c r="AN56" s="66" t="str">
        <f t="shared" si="35"/>
        <v/>
      </c>
      <c r="AO56" s="66" t="str">
        <f t="shared" si="36"/>
        <v/>
      </c>
      <c r="AP56" s="66" t="str">
        <f t="shared" si="37"/>
        <v/>
      </c>
      <c r="AQ56" s="66" t="str">
        <f t="shared" si="38"/>
        <v/>
      </c>
      <c r="AR56" s="67" t="str">
        <f t="shared" si="39"/>
        <v/>
      </c>
    </row>
    <row r="57" spans="1:44" ht="15" customHeight="1" x14ac:dyDescent="0.15">
      <c r="A57" s="58">
        <v>21</v>
      </c>
      <c r="B57" s="58"/>
      <c r="C57" s="59" t="str">
        <f>IF(VLOOKUP($A57,'02　利用者データ'!$A$4:$S$504,10,FALSE)="","",VLOOKUP($A57,'02　利用者データ'!$A$4:$S$504,10,FALSE))</f>
        <v/>
      </c>
      <c r="D57" s="59"/>
      <c r="E57" s="59"/>
      <c r="F57" s="59"/>
      <c r="G57" s="59"/>
      <c r="H57" s="59"/>
      <c r="I57" s="59"/>
      <c r="J57" s="59"/>
      <c r="K57" s="8" t="s">
        <v>10</v>
      </c>
      <c r="L57" s="60" t="str">
        <f>IF(VLOOKUP($A57,'02　利用者データ'!$A$4:$S$504,5,FALSE)="","",VLOOKUP($A57,'02　利用者データ'!$A$4:$S$504,5,FALSE))</f>
        <v/>
      </c>
      <c r="M57" s="60"/>
      <c r="N57" s="60"/>
      <c r="O57" s="60"/>
      <c r="P57" s="60"/>
      <c r="Q57" s="60"/>
      <c r="R57" s="60"/>
      <c r="S57" s="60"/>
      <c r="T57" s="12" t="str">
        <f>IF(VLOOKUP($A57,'02　利用者データ'!$A$4:$S$504,14,FALSE)="","",VLOOKUP($A57,'02　利用者データ'!$A$4:$S$504,14,FALSE))</f>
        <v/>
      </c>
      <c r="U57" s="13" t="str">
        <f>IF(VLOOKUP($A57,'02　利用者データ'!$A$4:$S$504,7,FALSE)="","",VLOOKUP($A57,'02　利用者データ'!$A$4:$S$504,7,FALSE))</f>
        <v/>
      </c>
      <c r="V57" s="61" t="str">
        <f>IF(VLOOKUP($A57,'02　利用者データ'!$A$4:$S$504,15,FALSE)="","",VLOOKUP($A57,'02　利用者データ'!$A$4:$S$504,15,FALSE))</f>
        <v/>
      </c>
      <c r="W57" s="61" t="str">
        <f>IF(VLOOKUP($A57,'02　利用者データ'!$A$4:$S$504,10,FALSE)="","",VLOOKUP($A57,'02　利用者データ'!$A$4:$S$504,10,FALSE))</f>
        <v/>
      </c>
      <c r="X57" s="61" t="str">
        <f>IF(VLOOKUP($A57,'02　利用者データ'!$A$4:$S$504,10,FALSE)="","",VLOOKUP($A57,'02　利用者データ'!$A$4:$S$504,10,FALSE))</f>
        <v/>
      </c>
      <c r="Y57" s="61" t="str">
        <f t="shared" ref="Y57" si="106">IF(T57="","",IF(T57&gt;=43831,"令和"&amp;YEAR(T57)-2018,IF(T57&gt;=43586,"令和元",TEXT(T57,"ggg")&amp;IF(TEXT(T57,"e")="1","元",TEXT(T57,"e"))))&amp;TEXT(T57,"年m月d日"))</f>
        <v/>
      </c>
      <c r="Z57" s="61" t="str">
        <f t="shared" si="31"/>
        <v/>
      </c>
      <c r="AA57" s="61" t="str">
        <f t="shared" si="32"/>
        <v/>
      </c>
      <c r="AB57" s="61" t="str">
        <f t="shared" si="33"/>
        <v/>
      </c>
      <c r="AC5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5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57" s="59" t="str">
        <f>IF(VLOOKUP($A57,'02　利用者データ'!$A$4:$S$504,3,FALSE)="","",VLOOKUP($A57,'02　利用者データ'!$A$4:$S$504,3,FALSE))</f>
        <v/>
      </c>
      <c r="AF57" s="59"/>
      <c r="AG57" s="59"/>
      <c r="AH57" s="59"/>
      <c r="AI57" s="59"/>
      <c r="AJ57" s="59"/>
      <c r="AK57" s="59"/>
      <c r="AL57" s="59"/>
      <c r="AM57" s="62" t="str">
        <f t="shared" ref="AM57" si="107">IF(U57="","",IF(U57&gt;=43831,"令和"&amp;YEAR(U57)-2018,IF(U57&gt;=43586,"令和元",TEXT(U57,"ggg")&amp;IF(TEXT(U57,"e")="1","元",TEXT(U57,"e"))))&amp;TEXT(U57,"年m月d日"))</f>
        <v/>
      </c>
      <c r="AN57" s="63" t="str">
        <f t="shared" si="35"/>
        <v/>
      </c>
      <c r="AO57" s="63" t="str">
        <f t="shared" si="36"/>
        <v/>
      </c>
      <c r="AP57" s="63" t="str">
        <f t="shared" si="37"/>
        <v/>
      </c>
      <c r="AQ57" s="63" t="str">
        <f t="shared" si="38"/>
        <v/>
      </c>
      <c r="AR57" s="64" t="str">
        <f t="shared" si="39"/>
        <v/>
      </c>
    </row>
    <row r="58" spans="1:44" ht="21" customHeight="1" x14ac:dyDescent="0.15">
      <c r="A58" s="58"/>
      <c r="B58" s="58"/>
      <c r="C58" s="68" t="str">
        <f>IF(VLOOKUP($A57,'02　利用者データ'!$A$4:$S$504,9,FALSE)="","",VLOOKUP($A57,'02　利用者データ'!$A$4:$S$504,9,FALSE))</f>
        <v/>
      </c>
      <c r="D58" s="68"/>
      <c r="E58" s="68"/>
      <c r="F58" s="68"/>
      <c r="G58" s="68"/>
      <c r="H58" s="68"/>
      <c r="I58" s="68"/>
      <c r="J58" s="68"/>
      <c r="K58" s="69" t="str">
        <f>IF(VLOOKUP($A57,'02　利用者データ'!$A$4:$S$504,6,FALSE)="","",VLOOKUP($A57,'02　利用者データ'!$A$4:$S$504,6,FALSE))</f>
        <v/>
      </c>
      <c r="L58" s="70"/>
      <c r="M58" s="70"/>
      <c r="N58" s="70"/>
      <c r="O58" s="70"/>
      <c r="P58" s="70"/>
      <c r="Q58" s="70"/>
      <c r="R58" s="70"/>
      <c r="S58" s="70"/>
      <c r="T58" s="70"/>
      <c r="U58" s="71"/>
      <c r="V58" s="61" t="e">
        <f>IF(VLOOKUP($A58,'02　利用者データ'!$A$4:$S$504,10,FALSE)="","",VLOOKUP($A58,'02　利用者データ'!$A$4:$S$504,10,FALSE))</f>
        <v>#N/A</v>
      </c>
      <c r="W58" s="61" t="e">
        <f>IF(VLOOKUP($A58,'02　利用者データ'!$A$4:$S$504,10,FALSE)="","",VLOOKUP($A58,'02　利用者データ'!$A$4:$S$504,10,FALSE))</f>
        <v>#N/A</v>
      </c>
      <c r="X58" s="61" t="e">
        <f>IF(VLOOKUP($A58,'02　利用者データ'!$A$4:$S$504,10,FALSE)="","",VLOOKUP($A58,'02　利用者データ'!$A$4:$S$504,10,FALSE))</f>
        <v>#N/A</v>
      </c>
      <c r="Y58" s="61" t="str">
        <f t="shared" ref="Y58" si="108">IF(AQ58="","",IF($AR$15&gt;=43831,"令和"&amp;YEAR($AR$15)-2018,IF($AR$15&gt;=43586,"令和元",TEXT($AR$15,"ggg")&amp;IF(TEXT($AR$15,"e")="1","元",TEXT($AR$15,"e"))))&amp;TEXT($AR$15,"年m月d日"))</f>
        <v/>
      </c>
      <c r="Z58" s="61" t="str">
        <f t="shared" si="31"/>
        <v/>
      </c>
      <c r="AA58" s="61" t="str">
        <f t="shared" si="32"/>
        <v/>
      </c>
      <c r="AB58" s="61" t="str">
        <f t="shared" si="33"/>
        <v/>
      </c>
      <c r="AC5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5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58" s="68" t="str">
        <f>IF(VLOOKUP($A57,'02　利用者データ'!$A$4:$S$504,2,FALSE)="","",VLOOKUP($A57,'02　利用者データ'!$A$4:$S$504,2,FALSE))</f>
        <v/>
      </c>
      <c r="AF58" s="68"/>
      <c r="AG58" s="68"/>
      <c r="AH58" s="68"/>
      <c r="AI58" s="68"/>
      <c r="AJ58" s="68"/>
      <c r="AK58" s="68"/>
      <c r="AL58" s="68"/>
      <c r="AM58" s="65" t="str">
        <f t="shared" ref="AM58" si="109">IF(AV58="","",IF($AR$15&gt;=43831,"令和"&amp;YEAR($AR$15)-2018,IF($AR$15&gt;=43586,"令和元",TEXT($AR$15,"ggg")&amp;IF(TEXT($AR$15,"e")="1","元",TEXT($AR$15,"e"))))&amp;TEXT($AR$15,"年m月d日"))</f>
        <v/>
      </c>
      <c r="AN58" s="66" t="str">
        <f t="shared" si="35"/>
        <v/>
      </c>
      <c r="AO58" s="66" t="str">
        <f t="shared" si="36"/>
        <v/>
      </c>
      <c r="AP58" s="66" t="str">
        <f t="shared" si="37"/>
        <v/>
      </c>
      <c r="AQ58" s="66" t="str">
        <f t="shared" si="38"/>
        <v/>
      </c>
      <c r="AR58" s="67" t="str">
        <f t="shared" si="39"/>
        <v/>
      </c>
    </row>
    <row r="59" spans="1:44" ht="15" customHeight="1" x14ac:dyDescent="0.15">
      <c r="A59" s="58">
        <v>22</v>
      </c>
      <c r="B59" s="58"/>
      <c r="C59" s="59" t="str">
        <f>IF(VLOOKUP($A59,'02　利用者データ'!$A$4:$S$504,10,FALSE)="","",VLOOKUP($A59,'02　利用者データ'!$A$4:$S$504,10,FALSE))</f>
        <v/>
      </c>
      <c r="D59" s="59"/>
      <c r="E59" s="59"/>
      <c r="F59" s="59"/>
      <c r="G59" s="59"/>
      <c r="H59" s="59"/>
      <c r="I59" s="59"/>
      <c r="J59" s="59"/>
      <c r="K59" s="8" t="s">
        <v>10</v>
      </c>
      <c r="L59" s="60" t="str">
        <f>IF(VLOOKUP($A59,'02　利用者データ'!$A$4:$S$504,5,FALSE)="","",VLOOKUP($A59,'02　利用者データ'!$A$4:$S$504,5,FALSE))</f>
        <v/>
      </c>
      <c r="M59" s="60"/>
      <c r="N59" s="60"/>
      <c r="O59" s="60"/>
      <c r="P59" s="60"/>
      <c r="Q59" s="60"/>
      <c r="R59" s="60"/>
      <c r="S59" s="60"/>
      <c r="T59" s="12" t="str">
        <f>IF(VLOOKUP($A59,'02　利用者データ'!$A$4:$S$504,14,FALSE)="","",VLOOKUP($A59,'02　利用者データ'!$A$4:$S$504,14,FALSE))</f>
        <v/>
      </c>
      <c r="U59" s="13" t="str">
        <f>IF(VLOOKUP($A59,'02　利用者データ'!$A$4:$S$504,7,FALSE)="","",VLOOKUP($A59,'02　利用者データ'!$A$4:$S$504,7,FALSE))</f>
        <v/>
      </c>
      <c r="V59" s="61" t="str">
        <f>IF(VLOOKUP($A59,'02　利用者データ'!$A$4:$S$504,15,FALSE)="","",VLOOKUP($A59,'02　利用者データ'!$A$4:$S$504,15,FALSE))</f>
        <v/>
      </c>
      <c r="W59" s="61" t="str">
        <f>IF(VLOOKUP($A59,'02　利用者データ'!$A$4:$S$504,10,FALSE)="","",VLOOKUP($A59,'02　利用者データ'!$A$4:$S$504,10,FALSE))</f>
        <v/>
      </c>
      <c r="X59" s="61" t="str">
        <f>IF(VLOOKUP($A59,'02　利用者データ'!$A$4:$S$504,10,FALSE)="","",VLOOKUP($A59,'02　利用者データ'!$A$4:$S$504,10,FALSE))</f>
        <v/>
      </c>
      <c r="Y59" s="61" t="str">
        <f t="shared" ref="Y59" si="110">IF(T59="","",IF(T59&gt;=43831,"令和"&amp;YEAR(T59)-2018,IF(T59&gt;=43586,"令和元",TEXT(T59,"ggg")&amp;IF(TEXT(T59,"e")="1","元",TEXT(T59,"e"))))&amp;TEXT(T59,"年m月d日"))</f>
        <v/>
      </c>
      <c r="Z59" s="61" t="str">
        <f t="shared" si="31"/>
        <v/>
      </c>
      <c r="AA59" s="61" t="str">
        <f t="shared" si="32"/>
        <v/>
      </c>
      <c r="AB59" s="61" t="str">
        <f t="shared" si="33"/>
        <v/>
      </c>
      <c r="AC5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5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59" s="59" t="str">
        <f>IF(VLOOKUP($A59,'02　利用者データ'!$A$4:$S$504,3,FALSE)="","",VLOOKUP($A59,'02　利用者データ'!$A$4:$S$504,3,FALSE))</f>
        <v/>
      </c>
      <c r="AF59" s="59"/>
      <c r="AG59" s="59"/>
      <c r="AH59" s="59"/>
      <c r="AI59" s="59"/>
      <c r="AJ59" s="59"/>
      <c r="AK59" s="59"/>
      <c r="AL59" s="59"/>
      <c r="AM59" s="62" t="str">
        <f t="shared" ref="AM59" si="111">IF(U59="","",IF(U59&gt;=43831,"令和"&amp;YEAR(U59)-2018,IF(U59&gt;=43586,"令和元",TEXT(U59,"ggg")&amp;IF(TEXT(U59,"e")="1","元",TEXT(U59,"e"))))&amp;TEXT(U59,"年m月d日"))</f>
        <v/>
      </c>
      <c r="AN59" s="63" t="str">
        <f t="shared" si="35"/>
        <v/>
      </c>
      <c r="AO59" s="63" t="str">
        <f t="shared" si="36"/>
        <v/>
      </c>
      <c r="AP59" s="63" t="str">
        <f t="shared" si="37"/>
        <v/>
      </c>
      <c r="AQ59" s="63" t="str">
        <f t="shared" si="38"/>
        <v/>
      </c>
      <c r="AR59" s="64" t="str">
        <f t="shared" si="39"/>
        <v/>
      </c>
    </row>
    <row r="60" spans="1:44" ht="21" customHeight="1" x14ac:dyDescent="0.15">
      <c r="A60" s="58"/>
      <c r="B60" s="58"/>
      <c r="C60" s="68" t="str">
        <f>IF(VLOOKUP($A59,'02　利用者データ'!$A$4:$S$504,9,FALSE)="","",VLOOKUP($A59,'02　利用者データ'!$A$4:$S$504,9,FALSE))</f>
        <v/>
      </c>
      <c r="D60" s="68"/>
      <c r="E60" s="68"/>
      <c r="F60" s="68"/>
      <c r="G60" s="68"/>
      <c r="H60" s="68"/>
      <c r="I60" s="68"/>
      <c r="J60" s="68"/>
      <c r="K60" s="69" t="str">
        <f>IF(VLOOKUP($A59,'02　利用者データ'!$A$4:$S$504,6,FALSE)="","",VLOOKUP($A59,'02　利用者データ'!$A$4:$S$504,6,FALSE))</f>
        <v/>
      </c>
      <c r="L60" s="70"/>
      <c r="M60" s="70"/>
      <c r="N60" s="70"/>
      <c r="O60" s="70"/>
      <c r="P60" s="70"/>
      <c r="Q60" s="70"/>
      <c r="R60" s="70"/>
      <c r="S60" s="70"/>
      <c r="T60" s="70"/>
      <c r="U60" s="71"/>
      <c r="V60" s="61" t="e">
        <f>IF(VLOOKUP($A60,'02　利用者データ'!$A$4:$S$504,10,FALSE)="","",VLOOKUP($A60,'02　利用者データ'!$A$4:$S$504,10,FALSE))</f>
        <v>#N/A</v>
      </c>
      <c r="W60" s="61" t="e">
        <f>IF(VLOOKUP($A60,'02　利用者データ'!$A$4:$S$504,10,FALSE)="","",VLOOKUP($A60,'02　利用者データ'!$A$4:$S$504,10,FALSE))</f>
        <v>#N/A</v>
      </c>
      <c r="X60" s="61" t="e">
        <f>IF(VLOOKUP($A60,'02　利用者データ'!$A$4:$S$504,10,FALSE)="","",VLOOKUP($A60,'02　利用者データ'!$A$4:$S$504,10,FALSE))</f>
        <v>#N/A</v>
      </c>
      <c r="Y60" s="61" t="str">
        <f t="shared" ref="Y60" si="112">IF(AQ60="","",IF($AR$15&gt;=43831,"令和"&amp;YEAR($AR$15)-2018,IF($AR$15&gt;=43586,"令和元",TEXT($AR$15,"ggg")&amp;IF(TEXT($AR$15,"e")="1","元",TEXT($AR$15,"e"))))&amp;TEXT($AR$15,"年m月d日"))</f>
        <v/>
      </c>
      <c r="Z60" s="61" t="str">
        <f t="shared" si="31"/>
        <v/>
      </c>
      <c r="AA60" s="61" t="str">
        <f t="shared" si="32"/>
        <v/>
      </c>
      <c r="AB60" s="61" t="str">
        <f t="shared" si="33"/>
        <v/>
      </c>
      <c r="AC6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6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60" s="68" t="str">
        <f>IF(VLOOKUP($A59,'02　利用者データ'!$A$4:$S$504,2,FALSE)="","",VLOOKUP($A59,'02　利用者データ'!$A$4:$S$504,2,FALSE))</f>
        <v/>
      </c>
      <c r="AF60" s="68"/>
      <c r="AG60" s="68"/>
      <c r="AH60" s="68"/>
      <c r="AI60" s="68"/>
      <c r="AJ60" s="68"/>
      <c r="AK60" s="68"/>
      <c r="AL60" s="68"/>
      <c r="AM60" s="65" t="str">
        <f t="shared" ref="AM60" si="113">IF(AV60="","",IF($AR$15&gt;=43831,"令和"&amp;YEAR($AR$15)-2018,IF($AR$15&gt;=43586,"令和元",TEXT($AR$15,"ggg")&amp;IF(TEXT($AR$15,"e")="1","元",TEXT($AR$15,"e"))))&amp;TEXT($AR$15,"年m月d日"))</f>
        <v/>
      </c>
      <c r="AN60" s="66" t="str">
        <f t="shared" si="35"/>
        <v/>
      </c>
      <c r="AO60" s="66" t="str">
        <f t="shared" si="36"/>
        <v/>
      </c>
      <c r="AP60" s="66" t="str">
        <f t="shared" si="37"/>
        <v/>
      </c>
      <c r="AQ60" s="66" t="str">
        <f t="shared" si="38"/>
        <v/>
      </c>
      <c r="AR60" s="67" t="str">
        <f t="shared" si="39"/>
        <v/>
      </c>
    </row>
    <row r="61" spans="1:44" ht="15" customHeight="1" x14ac:dyDescent="0.15">
      <c r="A61" s="58">
        <v>23</v>
      </c>
      <c r="B61" s="58"/>
      <c r="C61" s="59" t="str">
        <f>IF(VLOOKUP($A61,'02　利用者データ'!$A$4:$S$504,10,FALSE)="","",VLOOKUP($A61,'02　利用者データ'!$A$4:$S$504,10,FALSE))</f>
        <v/>
      </c>
      <c r="D61" s="59"/>
      <c r="E61" s="59"/>
      <c r="F61" s="59"/>
      <c r="G61" s="59"/>
      <c r="H61" s="59"/>
      <c r="I61" s="59"/>
      <c r="J61" s="59"/>
      <c r="K61" s="8" t="s">
        <v>10</v>
      </c>
      <c r="L61" s="60" t="str">
        <f>IF(VLOOKUP($A61,'02　利用者データ'!$A$4:$S$504,5,FALSE)="","",VLOOKUP($A61,'02　利用者データ'!$A$4:$S$504,5,FALSE))</f>
        <v/>
      </c>
      <c r="M61" s="60"/>
      <c r="N61" s="60"/>
      <c r="O61" s="60"/>
      <c r="P61" s="60"/>
      <c r="Q61" s="60"/>
      <c r="R61" s="60"/>
      <c r="S61" s="60"/>
      <c r="T61" s="12" t="str">
        <f>IF(VLOOKUP($A61,'02　利用者データ'!$A$4:$S$504,14,FALSE)="","",VLOOKUP($A61,'02　利用者データ'!$A$4:$S$504,14,FALSE))</f>
        <v/>
      </c>
      <c r="U61" s="13" t="str">
        <f>IF(VLOOKUP($A61,'02　利用者データ'!$A$4:$S$504,7,FALSE)="","",VLOOKUP($A61,'02　利用者データ'!$A$4:$S$504,7,FALSE))</f>
        <v/>
      </c>
      <c r="V61" s="61" t="str">
        <f>IF(VLOOKUP($A61,'02　利用者データ'!$A$4:$S$504,15,FALSE)="","",VLOOKUP($A61,'02　利用者データ'!$A$4:$S$504,15,FALSE))</f>
        <v/>
      </c>
      <c r="W61" s="61" t="str">
        <f>IF(VLOOKUP($A61,'02　利用者データ'!$A$4:$S$504,10,FALSE)="","",VLOOKUP($A61,'02　利用者データ'!$A$4:$S$504,10,FALSE))</f>
        <v/>
      </c>
      <c r="X61" s="61" t="str">
        <f>IF(VLOOKUP($A61,'02　利用者データ'!$A$4:$S$504,10,FALSE)="","",VLOOKUP($A61,'02　利用者データ'!$A$4:$S$504,10,FALSE))</f>
        <v/>
      </c>
      <c r="Y61" s="61" t="str">
        <f t="shared" ref="Y61" si="114">IF(T61="","",IF(T61&gt;=43831,"令和"&amp;YEAR(T61)-2018,IF(T61&gt;=43586,"令和元",TEXT(T61,"ggg")&amp;IF(TEXT(T61,"e")="1","元",TEXT(T61,"e"))))&amp;TEXT(T61,"年m月d日"))</f>
        <v/>
      </c>
      <c r="Z61" s="61" t="str">
        <f t="shared" si="31"/>
        <v/>
      </c>
      <c r="AA61" s="61" t="str">
        <f t="shared" si="32"/>
        <v/>
      </c>
      <c r="AB61" s="61" t="str">
        <f t="shared" si="33"/>
        <v/>
      </c>
      <c r="AC6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6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61" s="59" t="str">
        <f>IF(VLOOKUP($A61,'02　利用者データ'!$A$4:$S$504,3,FALSE)="","",VLOOKUP($A61,'02　利用者データ'!$A$4:$S$504,3,FALSE))</f>
        <v/>
      </c>
      <c r="AF61" s="59"/>
      <c r="AG61" s="59"/>
      <c r="AH61" s="59"/>
      <c r="AI61" s="59"/>
      <c r="AJ61" s="59"/>
      <c r="AK61" s="59"/>
      <c r="AL61" s="59"/>
      <c r="AM61" s="62" t="str">
        <f t="shared" ref="AM61" si="115">IF(U61="","",IF(U61&gt;=43831,"令和"&amp;YEAR(U61)-2018,IF(U61&gt;=43586,"令和元",TEXT(U61,"ggg")&amp;IF(TEXT(U61,"e")="1","元",TEXT(U61,"e"))))&amp;TEXT(U61,"年m月d日"))</f>
        <v/>
      </c>
      <c r="AN61" s="63" t="str">
        <f t="shared" si="35"/>
        <v/>
      </c>
      <c r="AO61" s="63" t="str">
        <f t="shared" si="36"/>
        <v/>
      </c>
      <c r="AP61" s="63" t="str">
        <f t="shared" si="37"/>
        <v/>
      </c>
      <c r="AQ61" s="63" t="str">
        <f t="shared" si="38"/>
        <v/>
      </c>
      <c r="AR61" s="64" t="str">
        <f t="shared" si="39"/>
        <v/>
      </c>
    </row>
    <row r="62" spans="1:44" ht="21" customHeight="1" x14ac:dyDescent="0.15">
      <c r="A62" s="58"/>
      <c r="B62" s="58"/>
      <c r="C62" s="68" t="str">
        <f>IF(VLOOKUP($A61,'02　利用者データ'!$A$4:$S$504,9,FALSE)="","",VLOOKUP($A61,'02　利用者データ'!$A$4:$S$504,9,FALSE))</f>
        <v/>
      </c>
      <c r="D62" s="68"/>
      <c r="E62" s="68"/>
      <c r="F62" s="68"/>
      <c r="G62" s="68"/>
      <c r="H62" s="68"/>
      <c r="I62" s="68"/>
      <c r="J62" s="68"/>
      <c r="K62" s="69" t="str">
        <f>IF(VLOOKUP($A61,'02　利用者データ'!$A$4:$S$504,6,FALSE)="","",VLOOKUP($A61,'02　利用者データ'!$A$4:$S$504,6,FALSE))</f>
        <v/>
      </c>
      <c r="L62" s="70"/>
      <c r="M62" s="70"/>
      <c r="N62" s="70"/>
      <c r="O62" s="70"/>
      <c r="P62" s="70"/>
      <c r="Q62" s="70"/>
      <c r="R62" s="70"/>
      <c r="S62" s="70"/>
      <c r="T62" s="70"/>
      <c r="U62" s="71"/>
      <c r="V62" s="61" t="e">
        <f>IF(VLOOKUP($A62,'02　利用者データ'!$A$4:$S$504,10,FALSE)="","",VLOOKUP($A62,'02　利用者データ'!$A$4:$S$504,10,FALSE))</f>
        <v>#N/A</v>
      </c>
      <c r="W62" s="61" t="e">
        <f>IF(VLOOKUP($A62,'02　利用者データ'!$A$4:$S$504,10,FALSE)="","",VLOOKUP($A62,'02　利用者データ'!$A$4:$S$504,10,FALSE))</f>
        <v>#N/A</v>
      </c>
      <c r="X62" s="61" t="e">
        <f>IF(VLOOKUP($A62,'02　利用者データ'!$A$4:$S$504,10,FALSE)="","",VLOOKUP($A62,'02　利用者データ'!$A$4:$S$504,10,FALSE))</f>
        <v>#N/A</v>
      </c>
      <c r="Y62" s="61" t="str">
        <f t="shared" ref="Y62" si="116">IF(AQ62="","",IF($AR$15&gt;=43831,"令和"&amp;YEAR($AR$15)-2018,IF($AR$15&gt;=43586,"令和元",TEXT($AR$15,"ggg")&amp;IF(TEXT($AR$15,"e")="1","元",TEXT($AR$15,"e"))))&amp;TEXT($AR$15,"年m月d日"))</f>
        <v/>
      </c>
      <c r="Z62" s="61" t="str">
        <f t="shared" si="31"/>
        <v/>
      </c>
      <c r="AA62" s="61" t="str">
        <f t="shared" si="32"/>
        <v/>
      </c>
      <c r="AB62" s="61" t="str">
        <f t="shared" si="33"/>
        <v/>
      </c>
      <c r="AC6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6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62" s="68" t="str">
        <f>IF(VLOOKUP($A61,'02　利用者データ'!$A$4:$S$504,2,FALSE)="","",VLOOKUP($A61,'02　利用者データ'!$A$4:$S$504,2,FALSE))</f>
        <v/>
      </c>
      <c r="AF62" s="68"/>
      <c r="AG62" s="68"/>
      <c r="AH62" s="68"/>
      <c r="AI62" s="68"/>
      <c r="AJ62" s="68"/>
      <c r="AK62" s="68"/>
      <c r="AL62" s="68"/>
      <c r="AM62" s="65" t="str">
        <f t="shared" ref="AM62" si="117">IF(AV62="","",IF($AR$15&gt;=43831,"令和"&amp;YEAR($AR$15)-2018,IF($AR$15&gt;=43586,"令和元",TEXT($AR$15,"ggg")&amp;IF(TEXT($AR$15,"e")="1","元",TEXT($AR$15,"e"))))&amp;TEXT($AR$15,"年m月d日"))</f>
        <v/>
      </c>
      <c r="AN62" s="66" t="str">
        <f t="shared" si="35"/>
        <v/>
      </c>
      <c r="AO62" s="66" t="str">
        <f t="shared" si="36"/>
        <v/>
      </c>
      <c r="AP62" s="66" t="str">
        <f t="shared" si="37"/>
        <v/>
      </c>
      <c r="AQ62" s="66" t="str">
        <f t="shared" si="38"/>
        <v/>
      </c>
      <c r="AR62" s="67" t="str">
        <f t="shared" si="39"/>
        <v/>
      </c>
    </row>
    <row r="63" spans="1:44" ht="15" customHeight="1" x14ac:dyDescent="0.15">
      <c r="A63" s="58">
        <v>24</v>
      </c>
      <c r="B63" s="58"/>
      <c r="C63" s="59" t="str">
        <f>IF(VLOOKUP($A63,'02　利用者データ'!$A$4:$S$504,10,FALSE)="","",VLOOKUP($A63,'02　利用者データ'!$A$4:$S$504,10,FALSE))</f>
        <v/>
      </c>
      <c r="D63" s="59"/>
      <c r="E63" s="59"/>
      <c r="F63" s="59"/>
      <c r="G63" s="59"/>
      <c r="H63" s="59"/>
      <c r="I63" s="59"/>
      <c r="J63" s="59"/>
      <c r="K63" s="8" t="s">
        <v>10</v>
      </c>
      <c r="L63" s="60" t="str">
        <f>IF(VLOOKUP($A63,'02　利用者データ'!$A$4:$S$504,5,FALSE)="","",VLOOKUP($A63,'02　利用者データ'!$A$4:$S$504,5,FALSE))</f>
        <v/>
      </c>
      <c r="M63" s="60"/>
      <c r="N63" s="60"/>
      <c r="O63" s="60"/>
      <c r="P63" s="60"/>
      <c r="Q63" s="60"/>
      <c r="R63" s="60"/>
      <c r="S63" s="60"/>
      <c r="T63" s="12" t="str">
        <f>IF(VLOOKUP($A63,'02　利用者データ'!$A$4:$S$504,14,FALSE)="","",VLOOKUP($A63,'02　利用者データ'!$A$4:$S$504,14,FALSE))</f>
        <v/>
      </c>
      <c r="U63" s="13" t="str">
        <f>IF(VLOOKUP($A63,'02　利用者データ'!$A$4:$S$504,7,FALSE)="","",VLOOKUP($A63,'02　利用者データ'!$A$4:$S$504,7,FALSE))</f>
        <v/>
      </c>
      <c r="V63" s="61" t="str">
        <f>IF(VLOOKUP($A63,'02　利用者データ'!$A$4:$S$504,15,FALSE)="","",VLOOKUP($A63,'02　利用者データ'!$A$4:$S$504,15,FALSE))</f>
        <v/>
      </c>
      <c r="W63" s="61" t="str">
        <f>IF(VLOOKUP($A63,'02　利用者データ'!$A$4:$S$504,10,FALSE)="","",VLOOKUP($A63,'02　利用者データ'!$A$4:$S$504,10,FALSE))</f>
        <v/>
      </c>
      <c r="X63" s="61" t="str">
        <f>IF(VLOOKUP($A63,'02　利用者データ'!$A$4:$S$504,10,FALSE)="","",VLOOKUP($A63,'02　利用者データ'!$A$4:$S$504,10,FALSE))</f>
        <v/>
      </c>
      <c r="Y63" s="61" t="str">
        <f t="shared" ref="Y63" si="118">IF(T63="","",IF(T63&gt;=43831,"令和"&amp;YEAR(T63)-2018,IF(T63&gt;=43586,"令和元",TEXT(T63,"ggg")&amp;IF(TEXT(T63,"e")="1","元",TEXT(T63,"e"))))&amp;TEXT(T63,"年m月d日"))</f>
        <v/>
      </c>
      <c r="Z63" s="61" t="str">
        <f t="shared" si="31"/>
        <v/>
      </c>
      <c r="AA63" s="61" t="str">
        <f t="shared" si="32"/>
        <v/>
      </c>
      <c r="AB63" s="61" t="str">
        <f t="shared" si="33"/>
        <v/>
      </c>
      <c r="AC6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6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63" s="59" t="str">
        <f>IF(VLOOKUP($A63,'02　利用者データ'!$A$4:$S$504,3,FALSE)="","",VLOOKUP($A63,'02　利用者データ'!$A$4:$S$504,3,FALSE))</f>
        <v/>
      </c>
      <c r="AF63" s="59"/>
      <c r="AG63" s="59"/>
      <c r="AH63" s="59"/>
      <c r="AI63" s="59"/>
      <c r="AJ63" s="59"/>
      <c r="AK63" s="59"/>
      <c r="AL63" s="59"/>
      <c r="AM63" s="62" t="str">
        <f t="shared" ref="AM63" si="119">IF(U63="","",IF(U63&gt;=43831,"令和"&amp;YEAR(U63)-2018,IF(U63&gt;=43586,"令和元",TEXT(U63,"ggg")&amp;IF(TEXT(U63,"e")="1","元",TEXT(U63,"e"))))&amp;TEXT(U63,"年m月d日"))</f>
        <v/>
      </c>
      <c r="AN63" s="63" t="str">
        <f t="shared" si="35"/>
        <v/>
      </c>
      <c r="AO63" s="63" t="str">
        <f t="shared" si="36"/>
        <v/>
      </c>
      <c r="AP63" s="63" t="str">
        <f t="shared" si="37"/>
        <v/>
      </c>
      <c r="AQ63" s="63" t="str">
        <f t="shared" si="38"/>
        <v/>
      </c>
      <c r="AR63" s="64" t="str">
        <f t="shared" si="39"/>
        <v/>
      </c>
    </row>
    <row r="64" spans="1:44" ht="21" customHeight="1" x14ac:dyDescent="0.15">
      <c r="A64" s="58"/>
      <c r="B64" s="58"/>
      <c r="C64" s="68" t="str">
        <f>IF(VLOOKUP($A63,'02　利用者データ'!$A$4:$S$504,9,FALSE)="","",VLOOKUP($A63,'02　利用者データ'!$A$4:$S$504,9,FALSE))</f>
        <v/>
      </c>
      <c r="D64" s="68"/>
      <c r="E64" s="68"/>
      <c r="F64" s="68"/>
      <c r="G64" s="68"/>
      <c r="H64" s="68"/>
      <c r="I64" s="68"/>
      <c r="J64" s="68"/>
      <c r="K64" s="69" t="str">
        <f>IF(VLOOKUP($A63,'02　利用者データ'!$A$4:$S$504,6,FALSE)="","",VLOOKUP($A63,'02　利用者データ'!$A$4:$S$504,6,FALSE))</f>
        <v/>
      </c>
      <c r="L64" s="70"/>
      <c r="M64" s="70"/>
      <c r="N64" s="70"/>
      <c r="O64" s="70"/>
      <c r="P64" s="70"/>
      <c r="Q64" s="70"/>
      <c r="R64" s="70"/>
      <c r="S64" s="70"/>
      <c r="T64" s="70"/>
      <c r="U64" s="71"/>
      <c r="V64" s="61" t="e">
        <f>IF(VLOOKUP($A64,'02　利用者データ'!$A$4:$S$504,10,FALSE)="","",VLOOKUP($A64,'02　利用者データ'!$A$4:$S$504,10,FALSE))</f>
        <v>#N/A</v>
      </c>
      <c r="W64" s="61" t="e">
        <f>IF(VLOOKUP($A64,'02　利用者データ'!$A$4:$S$504,10,FALSE)="","",VLOOKUP($A64,'02　利用者データ'!$A$4:$S$504,10,FALSE))</f>
        <v>#N/A</v>
      </c>
      <c r="X64" s="61" t="e">
        <f>IF(VLOOKUP($A64,'02　利用者データ'!$A$4:$S$504,10,FALSE)="","",VLOOKUP($A64,'02　利用者データ'!$A$4:$S$504,10,FALSE))</f>
        <v>#N/A</v>
      </c>
      <c r="Y64" s="61" t="str">
        <f t="shared" ref="Y64" si="120">IF(AQ64="","",IF($AR$15&gt;=43831,"令和"&amp;YEAR($AR$15)-2018,IF($AR$15&gt;=43586,"令和元",TEXT($AR$15,"ggg")&amp;IF(TEXT($AR$15,"e")="1","元",TEXT($AR$15,"e"))))&amp;TEXT($AR$15,"年m月d日"))</f>
        <v/>
      </c>
      <c r="Z64" s="61" t="str">
        <f t="shared" si="31"/>
        <v/>
      </c>
      <c r="AA64" s="61" t="str">
        <f t="shared" si="32"/>
        <v/>
      </c>
      <c r="AB64" s="61" t="str">
        <f t="shared" si="33"/>
        <v/>
      </c>
      <c r="AC6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6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64" s="68" t="str">
        <f>IF(VLOOKUP($A63,'02　利用者データ'!$A$4:$S$504,2,FALSE)="","",VLOOKUP($A63,'02　利用者データ'!$A$4:$S$504,2,FALSE))</f>
        <v/>
      </c>
      <c r="AF64" s="68"/>
      <c r="AG64" s="68"/>
      <c r="AH64" s="68"/>
      <c r="AI64" s="68"/>
      <c r="AJ64" s="68"/>
      <c r="AK64" s="68"/>
      <c r="AL64" s="68"/>
      <c r="AM64" s="65" t="str">
        <f t="shared" ref="AM64" si="121">IF(AV64="","",IF($AR$15&gt;=43831,"令和"&amp;YEAR($AR$15)-2018,IF($AR$15&gt;=43586,"令和元",TEXT($AR$15,"ggg")&amp;IF(TEXT($AR$15,"e")="1","元",TEXT($AR$15,"e"))))&amp;TEXT($AR$15,"年m月d日"))</f>
        <v/>
      </c>
      <c r="AN64" s="66" t="str">
        <f t="shared" si="35"/>
        <v/>
      </c>
      <c r="AO64" s="66" t="str">
        <f t="shared" si="36"/>
        <v/>
      </c>
      <c r="AP64" s="66" t="str">
        <f t="shared" si="37"/>
        <v/>
      </c>
      <c r="AQ64" s="66" t="str">
        <f t="shared" si="38"/>
        <v/>
      </c>
      <c r="AR64" s="67" t="str">
        <f t="shared" si="39"/>
        <v/>
      </c>
    </row>
    <row r="65" spans="1:44" ht="15" customHeight="1" x14ac:dyDescent="0.15">
      <c r="A65" s="58">
        <v>25</v>
      </c>
      <c r="B65" s="58"/>
      <c r="C65" s="59" t="str">
        <f>IF(VLOOKUP($A65,'02　利用者データ'!$A$4:$S$504,10,FALSE)="","",VLOOKUP($A65,'02　利用者データ'!$A$4:$S$504,10,FALSE))</f>
        <v/>
      </c>
      <c r="D65" s="59"/>
      <c r="E65" s="59"/>
      <c r="F65" s="59"/>
      <c r="G65" s="59"/>
      <c r="H65" s="59"/>
      <c r="I65" s="59"/>
      <c r="J65" s="59"/>
      <c r="K65" s="8" t="s">
        <v>10</v>
      </c>
      <c r="L65" s="60" t="str">
        <f>IF(VLOOKUP($A65,'02　利用者データ'!$A$4:$S$504,5,FALSE)="","",VLOOKUP($A65,'02　利用者データ'!$A$4:$S$504,5,FALSE))</f>
        <v/>
      </c>
      <c r="M65" s="60"/>
      <c r="N65" s="60"/>
      <c r="O65" s="60"/>
      <c r="P65" s="60"/>
      <c r="Q65" s="60"/>
      <c r="R65" s="60"/>
      <c r="S65" s="60"/>
      <c r="T65" s="12" t="str">
        <f>IF(VLOOKUP($A65,'02　利用者データ'!$A$4:$S$504,14,FALSE)="","",VLOOKUP($A65,'02　利用者データ'!$A$4:$S$504,14,FALSE))</f>
        <v/>
      </c>
      <c r="U65" s="13" t="str">
        <f>IF(VLOOKUP($A65,'02　利用者データ'!$A$4:$S$504,7,FALSE)="","",VLOOKUP($A65,'02　利用者データ'!$A$4:$S$504,7,FALSE))</f>
        <v/>
      </c>
      <c r="V65" s="61" t="str">
        <f>IF(VLOOKUP($A65,'02　利用者データ'!$A$4:$S$504,15,FALSE)="","",VLOOKUP($A65,'02　利用者データ'!$A$4:$S$504,15,FALSE))</f>
        <v/>
      </c>
      <c r="W65" s="61" t="str">
        <f>IF(VLOOKUP($A65,'02　利用者データ'!$A$4:$S$504,10,FALSE)="","",VLOOKUP($A65,'02　利用者データ'!$A$4:$S$504,10,FALSE))</f>
        <v/>
      </c>
      <c r="X65" s="61" t="str">
        <f>IF(VLOOKUP($A65,'02　利用者データ'!$A$4:$S$504,10,FALSE)="","",VLOOKUP($A65,'02　利用者データ'!$A$4:$S$504,10,FALSE))</f>
        <v/>
      </c>
      <c r="Y65" s="61" t="str">
        <f t="shared" ref="Y65" si="122">IF(T65="","",IF(T65&gt;=43831,"令和"&amp;YEAR(T65)-2018,IF(T65&gt;=43586,"令和元",TEXT(T65,"ggg")&amp;IF(TEXT(T65,"e")="1","元",TEXT(T65,"e"))))&amp;TEXT(T65,"年m月d日"))</f>
        <v/>
      </c>
      <c r="Z65" s="61" t="str">
        <f t="shared" si="31"/>
        <v/>
      </c>
      <c r="AA65" s="61" t="str">
        <f t="shared" si="32"/>
        <v/>
      </c>
      <c r="AB65" s="61" t="str">
        <f t="shared" si="33"/>
        <v/>
      </c>
      <c r="AC6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6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65" s="59" t="str">
        <f>IF(VLOOKUP($A65,'02　利用者データ'!$A$4:$S$504,3,FALSE)="","",VLOOKUP($A65,'02　利用者データ'!$A$4:$S$504,3,FALSE))</f>
        <v/>
      </c>
      <c r="AF65" s="59"/>
      <c r="AG65" s="59"/>
      <c r="AH65" s="59"/>
      <c r="AI65" s="59"/>
      <c r="AJ65" s="59"/>
      <c r="AK65" s="59"/>
      <c r="AL65" s="59"/>
      <c r="AM65" s="62" t="str">
        <f t="shared" ref="AM65" si="123">IF(U65="","",IF(U65&gt;=43831,"令和"&amp;YEAR(U65)-2018,IF(U65&gt;=43586,"令和元",TEXT(U65,"ggg")&amp;IF(TEXT(U65,"e")="1","元",TEXT(U65,"e"))))&amp;TEXT(U65,"年m月d日"))</f>
        <v/>
      </c>
      <c r="AN65" s="63" t="str">
        <f t="shared" si="35"/>
        <v/>
      </c>
      <c r="AO65" s="63" t="str">
        <f t="shared" si="36"/>
        <v/>
      </c>
      <c r="AP65" s="63" t="str">
        <f t="shared" si="37"/>
        <v/>
      </c>
      <c r="AQ65" s="63" t="str">
        <f t="shared" si="38"/>
        <v/>
      </c>
      <c r="AR65" s="64" t="str">
        <f t="shared" si="39"/>
        <v/>
      </c>
    </row>
    <row r="66" spans="1:44" ht="21" customHeight="1" x14ac:dyDescent="0.15">
      <c r="A66" s="58"/>
      <c r="B66" s="58"/>
      <c r="C66" s="68" t="str">
        <f>IF(VLOOKUP($A65,'02　利用者データ'!$A$4:$S$504,9,FALSE)="","",VLOOKUP($A65,'02　利用者データ'!$A$4:$S$504,9,FALSE))</f>
        <v/>
      </c>
      <c r="D66" s="68"/>
      <c r="E66" s="68"/>
      <c r="F66" s="68"/>
      <c r="G66" s="68"/>
      <c r="H66" s="68"/>
      <c r="I66" s="68"/>
      <c r="J66" s="68"/>
      <c r="K66" s="69" t="str">
        <f>IF(VLOOKUP($A65,'02　利用者データ'!$A$4:$S$504,6,FALSE)="","",VLOOKUP($A65,'02　利用者データ'!$A$4:$S$504,6,FALSE))</f>
        <v/>
      </c>
      <c r="L66" s="70"/>
      <c r="M66" s="70"/>
      <c r="N66" s="70"/>
      <c r="O66" s="70"/>
      <c r="P66" s="70"/>
      <c r="Q66" s="70"/>
      <c r="R66" s="70"/>
      <c r="S66" s="70"/>
      <c r="T66" s="70"/>
      <c r="U66" s="71"/>
      <c r="V66" s="61" t="e">
        <f>IF(VLOOKUP($A66,'02　利用者データ'!$A$4:$S$504,10,FALSE)="","",VLOOKUP($A66,'02　利用者データ'!$A$4:$S$504,10,FALSE))</f>
        <v>#N/A</v>
      </c>
      <c r="W66" s="61" t="e">
        <f>IF(VLOOKUP($A66,'02　利用者データ'!$A$4:$S$504,10,FALSE)="","",VLOOKUP($A66,'02　利用者データ'!$A$4:$S$504,10,FALSE))</f>
        <v>#N/A</v>
      </c>
      <c r="X66" s="61" t="e">
        <f>IF(VLOOKUP($A66,'02　利用者データ'!$A$4:$S$504,10,FALSE)="","",VLOOKUP($A66,'02　利用者データ'!$A$4:$S$504,10,FALSE))</f>
        <v>#N/A</v>
      </c>
      <c r="Y66" s="61" t="str">
        <f t="shared" ref="Y66" si="124">IF(AQ66="","",IF($AR$15&gt;=43831,"令和"&amp;YEAR($AR$15)-2018,IF($AR$15&gt;=43586,"令和元",TEXT($AR$15,"ggg")&amp;IF(TEXT($AR$15,"e")="1","元",TEXT($AR$15,"e"))))&amp;TEXT($AR$15,"年m月d日"))</f>
        <v/>
      </c>
      <c r="Z66" s="61" t="str">
        <f t="shared" si="31"/>
        <v/>
      </c>
      <c r="AA66" s="61" t="str">
        <f t="shared" si="32"/>
        <v/>
      </c>
      <c r="AB66" s="61" t="str">
        <f t="shared" si="33"/>
        <v/>
      </c>
      <c r="AC6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6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66" s="68" t="str">
        <f>IF(VLOOKUP($A65,'02　利用者データ'!$A$4:$S$504,2,FALSE)="","",VLOOKUP($A65,'02　利用者データ'!$A$4:$S$504,2,FALSE))</f>
        <v/>
      </c>
      <c r="AF66" s="68"/>
      <c r="AG66" s="68"/>
      <c r="AH66" s="68"/>
      <c r="AI66" s="68"/>
      <c r="AJ66" s="68"/>
      <c r="AK66" s="68"/>
      <c r="AL66" s="68"/>
      <c r="AM66" s="65" t="str">
        <f t="shared" ref="AM66" si="125">IF(AV66="","",IF($AR$15&gt;=43831,"令和"&amp;YEAR($AR$15)-2018,IF($AR$15&gt;=43586,"令和元",TEXT($AR$15,"ggg")&amp;IF(TEXT($AR$15,"e")="1","元",TEXT($AR$15,"e"))))&amp;TEXT($AR$15,"年m月d日"))</f>
        <v/>
      </c>
      <c r="AN66" s="66" t="str">
        <f t="shared" si="35"/>
        <v/>
      </c>
      <c r="AO66" s="66" t="str">
        <f t="shared" si="36"/>
        <v/>
      </c>
      <c r="AP66" s="66" t="str">
        <f t="shared" si="37"/>
        <v/>
      </c>
      <c r="AQ66" s="66" t="str">
        <f t="shared" si="38"/>
        <v/>
      </c>
      <c r="AR66" s="67" t="str">
        <f t="shared" si="39"/>
        <v/>
      </c>
    </row>
    <row r="67" spans="1:44" ht="15" customHeight="1" x14ac:dyDescent="0.15">
      <c r="A67" s="58">
        <v>26</v>
      </c>
      <c r="B67" s="58"/>
      <c r="C67" s="59" t="str">
        <f>IF(VLOOKUP($A67,'02　利用者データ'!$A$4:$S$504,10,FALSE)="","",VLOOKUP($A67,'02　利用者データ'!$A$4:$S$504,10,FALSE))</f>
        <v/>
      </c>
      <c r="D67" s="59"/>
      <c r="E67" s="59"/>
      <c r="F67" s="59"/>
      <c r="G67" s="59"/>
      <c r="H67" s="59"/>
      <c r="I67" s="59"/>
      <c r="J67" s="59"/>
      <c r="K67" s="8" t="s">
        <v>10</v>
      </c>
      <c r="L67" s="60" t="str">
        <f>IF(VLOOKUP($A67,'02　利用者データ'!$A$4:$S$504,5,FALSE)="","",VLOOKUP($A67,'02　利用者データ'!$A$4:$S$504,5,FALSE))</f>
        <v/>
      </c>
      <c r="M67" s="60"/>
      <c r="N67" s="60"/>
      <c r="O67" s="60"/>
      <c r="P67" s="60"/>
      <c r="Q67" s="60"/>
      <c r="R67" s="60"/>
      <c r="S67" s="60"/>
      <c r="T67" s="12" t="str">
        <f>IF(VLOOKUP($A67,'02　利用者データ'!$A$4:$S$504,14,FALSE)="","",VLOOKUP($A67,'02　利用者データ'!$A$4:$S$504,14,FALSE))</f>
        <v/>
      </c>
      <c r="U67" s="13" t="str">
        <f>IF(VLOOKUP($A67,'02　利用者データ'!$A$4:$S$504,7,FALSE)="","",VLOOKUP($A67,'02　利用者データ'!$A$4:$S$504,7,FALSE))</f>
        <v/>
      </c>
      <c r="V67" s="61" t="str">
        <f>IF(VLOOKUP($A67,'02　利用者データ'!$A$4:$S$504,15,FALSE)="","",VLOOKUP($A67,'02　利用者データ'!$A$4:$S$504,15,FALSE))</f>
        <v/>
      </c>
      <c r="W67" s="61" t="str">
        <f>IF(VLOOKUP($A67,'02　利用者データ'!$A$4:$S$504,10,FALSE)="","",VLOOKUP($A67,'02　利用者データ'!$A$4:$S$504,10,FALSE))</f>
        <v/>
      </c>
      <c r="X67" s="61" t="str">
        <f>IF(VLOOKUP($A67,'02　利用者データ'!$A$4:$S$504,10,FALSE)="","",VLOOKUP($A67,'02　利用者データ'!$A$4:$S$504,10,FALSE))</f>
        <v/>
      </c>
      <c r="Y67" s="61" t="str">
        <f t="shared" ref="Y67" si="126">IF(T67="","",IF(T67&gt;=43831,"令和"&amp;YEAR(T67)-2018,IF(T67&gt;=43586,"令和元",TEXT(T67,"ggg")&amp;IF(TEXT(T67,"e")="1","元",TEXT(T67,"e"))))&amp;TEXT(T67,"年m月d日"))</f>
        <v/>
      </c>
      <c r="Z67" s="61" t="str">
        <f t="shared" si="31"/>
        <v/>
      </c>
      <c r="AA67" s="61" t="str">
        <f t="shared" si="32"/>
        <v/>
      </c>
      <c r="AB67" s="61" t="str">
        <f t="shared" si="33"/>
        <v/>
      </c>
      <c r="AC6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6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67" s="59" t="str">
        <f>IF(VLOOKUP($A67,'02　利用者データ'!$A$4:$S$504,3,FALSE)="","",VLOOKUP($A67,'02　利用者データ'!$A$4:$S$504,3,FALSE))</f>
        <v/>
      </c>
      <c r="AF67" s="59"/>
      <c r="AG67" s="59"/>
      <c r="AH67" s="59"/>
      <c r="AI67" s="59"/>
      <c r="AJ67" s="59"/>
      <c r="AK67" s="59"/>
      <c r="AL67" s="59"/>
      <c r="AM67" s="62" t="str">
        <f t="shared" ref="AM67" si="127">IF(U67="","",IF(U67&gt;=43831,"令和"&amp;YEAR(U67)-2018,IF(U67&gt;=43586,"令和元",TEXT(U67,"ggg")&amp;IF(TEXT(U67,"e")="1","元",TEXT(U67,"e"))))&amp;TEXT(U67,"年m月d日"))</f>
        <v/>
      </c>
      <c r="AN67" s="63" t="str">
        <f t="shared" si="35"/>
        <v/>
      </c>
      <c r="AO67" s="63" t="str">
        <f t="shared" si="36"/>
        <v/>
      </c>
      <c r="AP67" s="63" t="str">
        <f t="shared" si="37"/>
        <v/>
      </c>
      <c r="AQ67" s="63" t="str">
        <f t="shared" si="38"/>
        <v/>
      </c>
      <c r="AR67" s="64" t="str">
        <f t="shared" si="39"/>
        <v/>
      </c>
    </row>
    <row r="68" spans="1:44" ht="21" customHeight="1" x14ac:dyDescent="0.15">
      <c r="A68" s="58"/>
      <c r="B68" s="58"/>
      <c r="C68" s="68" t="str">
        <f>IF(VLOOKUP($A67,'02　利用者データ'!$A$4:$S$504,9,FALSE)="","",VLOOKUP($A67,'02　利用者データ'!$A$4:$S$504,9,FALSE))</f>
        <v/>
      </c>
      <c r="D68" s="68"/>
      <c r="E68" s="68"/>
      <c r="F68" s="68"/>
      <c r="G68" s="68"/>
      <c r="H68" s="68"/>
      <c r="I68" s="68"/>
      <c r="J68" s="68"/>
      <c r="K68" s="69" t="str">
        <f>IF(VLOOKUP($A67,'02　利用者データ'!$A$4:$S$504,6,FALSE)="","",VLOOKUP($A67,'02　利用者データ'!$A$4:$S$504,6,FALSE))</f>
        <v/>
      </c>
      <c r="L68" s="70"/>
      <c r="M68" s="70"/>
      <c r="N68" s="70"/>
      <c r="O68" s="70"/>
      <c r="P68" s="70"/>
      <c r="Q68" s="70"/>
      <c r="R68" s="70"/>
      <c r="S68" s="70"/>
      <c r="T68" s="70"/>
      <c r="U68" s="71"/>
      <c r="V68" s="61" t="e">
        <f>IF(VLOOKUP($A68,'02　利用者データ'!$A$4:$S$504,10,FALSE)="","",VLOOKUP($A68,'02　利用者データ'!$A$4:$S$504,10,FALSE))</f>
        <v>#N/A</v>
      </c>
      <c r="W68" s="61" t="e">
        <f>IF(VLOOKUP($A68,'02　利用者データ'!$A$4:$S$504,10,FALSE)="","",VLOOKUP($A68,'02　利用者データ'!$A$4:$S$504,10,FALSE))</f>
        <v>#N/A</v>
      </c>
      <c r="X68" s="61" t="e">
        <f>IF(VLOOKUP($A68,'02　利用者データ'!$A$4:$S$504,10,FALSE)="","",VLOOKUP($A68,'02　利用者データ'!$A$4:$S$504,10,FALSE))</f>
        <v>#N/A</v>
      </c>
      <c r="Y68" s="61" t="str">
        <f t="shared" ref="Y68" si="128">IF(AQ68="","",IF($AR$15&gt;=43831,"令和"&amp;YEAR($AR$15)-2018,IF($AR$15&gt;=43586,"令和元",TEXT($AR$15,"ggg")&amp;IF(TEXT($AR$15,"e")="1","元",TEXT($AR$15,"e"))))&amp;TEXT($AR$15,"年m月d日"))</f>
        <v/>
      </c>
      <c r="Z68" s="61" t="str">
        <f t="shared" si="31"/>
        <v/>
      </c>
      <c r="AA68" s="61" t="str">
        <f t="shared" si="32"/>
        <v/>
      </c>
      <c r="AB68" s="61" t="str">
        <f t="shared" si="33"/>
        <v/>
      </c>
      <c r="AC6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6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68" s="68" t="str">
        <f>IF(VLOOKUP($A67,'02　利用者データ'!$A$4:$S$504,2,FALSE)="","",VLOOKUP($A67,'02　利用者データ'!$A$4:$S$504,2,FALSE))</f>
        <v/>
      </c>
      <c r="AF68" s="68"/>
      <c r="AG68" s="68"/>
      <c r="AH68" s="68"/>
      <c r="AI68" s="68"/>
      <c r="AJ68" s="68"/>
      <c r="AK68" s="68"/>
      <c r="AL68" s="68"/>
      <c r="AM68" s="65" t="str">
        <f t="shared" ref="AM68" si="129">IF(AV68="","",IF($AR$15&gt;=43831,"令和"&amp;YEAR($AR$15)-2018,IF($AR$15&gt;=43586,"令和元",TEXT($AR$15,"ggg")&amp;IF(TEXT($AR$15,"e")="1","元",TEXT($AR$15,"e"))))&amp;TEXT($AR$15,"年m月d日"))</f>
        <v/>
      </c>
      <c r="AN68" s="66" t="str">
        <f t="shared" si="35"/>
        <v/>
      </c>
      <c r="AO68" s="66" t="str">
        <f t="shared" si="36"/>
        <v/>
      </c>
      <c r="AP68" s="66" t="str">
        <f t="shared" si="37"/>
        <v/>
      </c>
      <c r="AQ68" s="66" t="str">
        <f t="shared" si="38"/>
        <v/>
      </c>
      <c r="AR68" s="67" t="str">
        <f t="shared" si="39"/>
        <v/>
      </c>
    </row>
    <row r="69" spans="1:44" ht="15" customHeight="1" x14ac:dyDescent="0.15">
      <c r="A69" s="58">
        <v>27</v>
      </c>
      <c r="B69" s="58"/>
      <c r="C69" s="59" t="str">
        <f>IF(VLOOKUP($A69,'02　利用者データ'!$A$4:$S$504,10,FALSE)="","",VLOOKUP($A69,'02　利用者データ'!$A$4:$S$504,10,FALSE))</f>
        <v/>
      </c>
      <c r="D69" s="59"/>
      <c r="E69" s="59"/>
      <c r="F69" s="59"/>
      <c r="G69" s="59"/>
      <c r="H69" s="59"/>
      <c r="I69" s="59"/>
      <c r="J69" s="59"/>
      <c r="K69" s="8" t="s">
        <v>10</v>
      </c>
      <c r="L69" s="60" t="str">
        <f>IF(VLOOKUP($A69,'02　利用者データ'!$A$4:$S$504,5,FALSE)="","",VLOOKUP($A69,'02　利用者データ'!$A$4:$S$504,5,FALSE))</f>
        <v/>
      </c>
      <c r="M69" s="60"/>
      <c r="N69" s="60"/>
      <c r="O69" s="60"/>
      <c r="P69" s="60"/>
      <c r="Q69" s="60"/>
      <c r="R69" s="60"/>
      <c r="S69" s="60"/>
      <c r="T69" s="12" t="str">
        <f>IF(VLOOKUP($A69,'02　利用者データ'!$A$4:$S$504,14,FALSE)="","",VLOOKUP($A69,'02　利用者データ'!$A$4:$S$504,14,FALSE))</f>
        <v/>
      </c>
      <c r="U69" s="13" t="str">
        <f>IF(VLOOKUP($A69,'02　利用者データ'!$A$4:$S$504,7,FALSE)="","",VLOOKUP($A69,'02　利用者データ'!$A$4:$S$504,7,FALSE))</f>
        <v/>
      </c>
      <c r="V69" s="61" t="str">
        <f>IF(VLOOKUP($A69,'02　利用者データ'!$A$4:$S$504,15,FALSE)="","",VLOOKUP($A69,'02　利用者データ'!$A$4:$S$504,15,FALSE))</f>
        <v/>
      </c>
      <c r="W69" s="61" t="str">
        <f>IF(VLOOKUP($A69,'02　利用者データ'!$A$4:$S$504,10,FALSE)="","",VLOOKUP($A69,'02　利用者データ'!$A$4:$S$504,10,FALSE))</f>
        <v/>
      </c>
      <c r="X69" s="61" t="str">
        <f>IF(VLOOKUP($A69,'02　利用者データ'!$A$4:$S$504,10,FALSE)="","",VLOOKUP($A69,'02　利用者データ'!$A$4:$S$504,10,FALSE))</f>
        <v/>
      </c>
      <c r="Y69" s="61" t="str">
        <f t="shared" ref="Y69" si="130">IF(T69="","",IF(T69&gt;=43831,"令和"&amp;YEAR(T69)-2018,IF(T69&gt;=43586,"令和元",TEXT(T69,"ggg")&amp;IF(TEXT(T69,"e")="1","元",TEXT(T69,"e"))))&amp;TEXT(T69,"年m月d日"))</f>
        <v/>
      </c>
      <c r="Z69" s="61" t="str">
        <f t="shared" si="31"/>
        <v/>
      </c>
      <c r="AA69" s="61" t="str">
        <f t="shared" si="32"/>
        <v/>
      </c>
      <c r="AB69" s="61" t="str">
        <f t="shared" si="33"/>
        <v/>
      </c>
      <c r="AC6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6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69" s="59" t="str">
        <f>IF(VLOOKUP($A69,'02　利用者データ'!$A$4:$S$504,3,FALSE)="","",VLOOKUP($A69,'02　利用者データ'!$A$4:$S$504,3,FALSE))</f>
        <v/>
      </c>
      <c r="AF69" s="59"/>
      <c r="AG69" s="59"/>
      <c r="AH69" s="59"/>
      <c r="AI69" s="59"/>
      <c r="AJ69" s="59"/>
      <c r="AK69" s="59"/>
      <c r="AL69" s="59"/>
      <c r="AM69" s="62" t="str">
        <f t="shared" ref="AM69" si="131">IF(U69="","",IF(U69&gt;=43831,"令和"&amp;YEAR(U69)-2018,IF(U69&gt;=43586,"令和元",TEXT(U69,"ggg")&amp;IF(TEXT(U69,"e")="1","元",TEXT(U69,"e"))))&amp;TEXT(U69,"年m月d日"))</f>
        <v/>
      </c>
      <c r="AN69" s="63" t="str">
        <f t="shared" si="35"/>
        <v/>
      </c>
      <c r="AO69" s="63" t="str">
        <f t="shared" si="36"/>
        <v/>
      </c>
      <c r="AP69" s="63" t="str">
        <f t="shared" si="37"/>
        <v/>
      </c>
      <c r="AQ69" s="63" t="str">
        <f t="shared" si="38"/>
        <v/>
      </c>
      <c r="AR69" s="64" t="str">
        <f t="shared" si="39"/>
        <v/>
      </c>
    </row>
    <row r="70" spans="1:44" ht="21" customHeight="1" x14ac:dyDescent="0.15">
      <c r="A70" s="58"/>
      <c r="B70" s="58"/>
      <c r="C70" s="68" t="str">
        <f>IF(VLOOKUP($A69,'02　利用者データ'!$A$4:$S$504,9,FALSE)="","",VLOOKUP($A69,'02　利用者データ'!$A$4:$S$504,9,FALSE))</f>
        <v/>
      </c>
      <c r="D70" s="68"/>
      <c r="E70" s="68"/>
      <c r="F70" s="68"/>
      <c r="G70" s="68"/>
      <c r="H70" s="68"/>
      <c r="I70" s="68"/>
      <c r="J70" s="68"/>
      <c r="K70" s="69" t="str">
        <f>IF(VLOOKUP($A69,'02　利用者データ'!$A$4:$S$504,6,FALSE)="","",VLOOKUP($A69,'02　利用者データ'!$A$4:$S$504,6,FALSE))</f>
        <v/>
      </c>
      <c r="L70" s="70"/>
      <c r="M70" s="70"/>
      <c r="N70" s="70"/>
      <c r="O70" s="70"/>
      <c r="P70" s="70"/>
      <c r="Q70" s="70"/>
      <c r="R70" s="70"/>
      <c r="S70" s="70"/>
      <c r="T70" s="70"/>
      <c r="U70" s="71"/>
      <c r="V70" s="61" t="e">
        <f>IF(VLOOKUP($A70,'02　利用者データ'!$A$4:$S$504,10,FALSE)="","",VLOOKUP($A70,'02　利用者データ'!$A$4:$S$504,10,FALSE))</f>
        <v>#N/A</v>
      </c>
      <c r="W70" s="61" t="e">
        <f>IF(VLOOKUP($A70,'02　利用者データ'!$A$4:$S$504,10,FALSE)="","",VLOOKUP($A70,'02　利用者データ'!$A$4:$S$504,10,FALSE))</f>
        <v>#N/A</v>
      </c>
      <c r="X70" s="61" t="e">
        <f>IF(VLOOKUP($A70,'02　利用者データ'!$A$4:$S$504,10,FALSE)="","",VLOOKUP($A70,'02　利用者データ'!$A$4:$S$504,10,FALSE))</f>
        <v>#N/A</v>
      </c>
      <c r="Y70" s="61" t="str">
        <f t="shared" ref="Y70" si="132">IF(AQ70="","",IF($AR$15&gt;=43831,"令和"&amp;YEAR($AR$15)-2018,IF($AR$15&gt;=43586,"令和元",TEXT($AR$15,"ggg")&amp;IF(TEXT($AR$15,"e")="1","元",TEXT($AR$15,"e"))))&amp;TEXT($AR$15,"年m月d日"))</f>
        <v/>
      </c>
      <c r="Z70" s="61" t="str">
        <f t="shared" si="31"/>
        <v/>
      </c>
      <c r="AA70" s="61" t="str">
        <f t="shared" si="32"/>
        <v/>
      </c>
      <c r="AB70" s="61" t="str">
        <f t="shared" si="33"/>
        <v/>
      </c>
      <c r="AC7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7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70" s="68" t="str">
        <f>IF(VLOOKUP($A69,'02　利用者データ'!$A$4:$S$504,2,FALSE)="","",VLOOKUP($A69,'02　利用者データ'!$A$4:$S$504,2,FALSE))</f>
        <v/>
      </c>
      <c r="AF70" s="68"/>
      <c r="AG70" s="68"/>
      <c r="AH70" s="68"/>
      <c r="AI70" s="68"/>
      <c r="AJ70" s="68"/>
      <c r="AK70" s="68"/>
      <c r="AL70" s="68"/>
      <c r="AM70" s="65" t="str">
        <f t="shared" ref="AM70" si="133">IF(AV70="","",IF($AR$15&gt;=43831,"令和"&amp;YEAR($AR$15)-2018,IF($AR$15&gt;=43586,"令和元",TEXT($AR$15,"ggg")&amp;IF(TEXT($AR$15,"e")="1","元",TEXT($AR$15,"e"))))&amp;TEXT($AR$15,"年m月d日"))</f>
        <v/>
      </c>
      <c r="AN70" s="66" t="str">
        <f t="shared" si="35"/>
        <v/>
      </c>
      <c r="AO70" s="66" t="str">
        <f t="shared" si="36"/>
        <v/>
      </c>
      <c r="AP70" s="66" t="str">
        <f t="shared" si="37"/>
        <v/>
      </c>
      <c r="AQ70" s="66" t="str">
        <f t="shared" si="38"/>
        <v/>
      </c>
      <c r="AR70" s="67" t="str">
        <f t="shared" si="39"/>
        <v/>
      </c>
    </row>
    <row r="71" spans="1:44" ht="15" customHeight="1" x14ac:dyDescent="0.15">
      <c r="A71" s="58">
        <v>28</v>
      </c>
      <c r="B71" s="58"/>
      <c r="C71" s="59" t="str">
        <f>IF(VLOOKUP($A71,'02　利用者データ'!$A$4:$S$504,10,FALSE)="","",VLOOKUP($A71,'02　利用者データ'!$A$4:$S$504,10,FALSE))</f>
        <v/>
      </c>
      <c r="D71" s="59"/>
      <c r="E71" s="59"/>
      <c r="F71" s="59"/>
      <c r="G71" s="59"/>
      <c r="H71" s="59"/>
      <c r="I71" s="59"/>
      <c r="J71" s="59"/>
      <c r="K71" s="8" t="s">
        <v>10</v>
      </c>
      <c r="L71" s="60" t="str">
        <f>IF(VLOOKUP($A71,'02　利用者データ'!$A$4:$S$504,5,FALSE)="","",VLOOKUP($A71,'02　利用者データ'!$A$4:$S$504,5,FALSE))</f>
        <v/>
      </c>
      <c r="M71" s="60"/>
      <c r="N71" s="60"/>
      <c r="O71" s="60"/>
      <c r="P71" s="60"/>
      <c r="Q71" s="60"/>
      <c r="R71" s="60"/>
      <c r="S71" s="60"/>
      <c r="T71" s="12" t="str">
        <f>IF(VLOOKUP($A71,'02　利用者データ'!$A$4:$S$504,14,FALSE)="","",VLOOKUP($A71,'02　利用者データ'!$A$4:$S$504,14,FALSE))</f>
        <v/>
      </c>
      <c r="U71" s="13" t="str">
        <f>IF(VLOOKUP($A71,'02　利用者データ'!$A$4:$S$504,7,FALSE)="","",VLOOKUP($A71,'02　利用者データ'!$A$4:$S$504,7,FALSE))</f>
        <v/>
      </c>
      <c r="V71" s="61" t="str">
        <f>IF(VLOOKUP($A71,'02　利用者データ'!$A$4:$S$504,15,FALSE)="","",VLOOKUP($A71,'02　利用者データ'!$A$4:$S$504,15,FALSE))</f>
        <v/>
      </c>
      <c r="W71" s="61" t="str">
        <f>IF(VLOOKUP($A71,'02　利用者データ'!$A$4:$S$504,10,FALSE)="","",VLOOKUP($A71,'02　利用者データ'!$A$4:$S$504,10,FALSE))</f>
        <v/>
      </c>
      <c r="X71" s="61" t="str">
        <f>IF(VLOOKUP($A71,'02　利用者データ'!$A$4:$S$504,10,FALSE)="","",VLOOKUP($A71,'02　利用者データ'!$A$4:$S$504,10,FALSE))</f>
        <v/>
      </c>
      <c r="Y71" s="61" t="str">
        <f t="shared" ref="Y71" si="134">IF(T71="","",IF(T71&gt;=43831,"令和"&amp;YEAR(T71)-2018,IF(T71&gt;=43586,"令和元",TEXT(T71,"ggg")&amp;IF(TEXT(T71,"e")="1","元",TEXT(T71,"e"))))&amp;TEXT(T71,"年m月d日"))</f>
        <v/>
      </c>
      <c r="Z71" s="61" t="str">
        <f t="shared" si="31"/>
        <v/>
      </c>
      <c r="AA71" s="61" t="str">
        <f t="shared" si="32"/>
        <v/>
      </c>
      <c r="AB71" s="61" t="str">
        <f t="shared" si="33"/>
        <v/>
      </c>
      <c r="AC7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7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71" s="59" t="str">
        <f>IF(VLOOKUP($A71,'02　利用者データ'!$A$4:$S$504,3,FALSE)="","",VLOOKUP($A71,'02　利用者データ'!$A$4:$S$504,3,FALSE))</f>
        <v/>
      </c>
      <c r="AF71" s="59"/>
      <c r="AG71" s="59"/>
      <c r="AH71" s="59"/>
      <c r="AI71" s="59"/>
      <c r="AJ71" s="59"/>
      <c r="AK71" s="59"/>
      <c r="AL71" s="59"/>
      <c r="AM71" s="62" t="str">
        <f t="shared" ref="AM71" si="135">IF(U71="","",IF(U71&gt;=43831,"令和"&amp;YEAR(U71)-2018,IF(U71&gt;=43586,"令和元",TEXT(U71,"ggg")&amp;IF(TEXT(U71,"e")="1","元",TEXT(U71,"e"))))&amp;TEXT(U71,"年m月d日"))</f>
        <v/>
      </c>
      <c r="AN71" s="63" t="str">
        <f t="shared" si="35"/>
        <v/>
      </c>
      <c r="AO71" s="63" t="str">
        <f t="shared" si="36"/>
        <v/>
      </c>
      <c r="AP71" s="63" t="str">
        <f t="shared" si="37"/>
        <v/>
      </c>
      <c r="AQ71" s="63" t="str">
        <f t="shared" si="38"/>
        <v/>
      </c>
      <c r="AR71" s="64" t="str">
        <f t="shared" si="39"/>
        <v/>
      </c>
    </row>
    <row r="72" spans="1:44" ht="21" customHeight="1" x14ac:dyDescent="0.15">
      <c r="A72" s="58"/>
      <c r="B72" s="58"/>
      <c r="C72" s="68" t="str">
        <f>IF(VLOOKUP($A71,'02　利用者データ'!$A$4:$S$504,9,FALSE)="","",VLOOKUP($A71,'02　利用者データ'!$A$4:$S$504,9,FALSE))</f>
        <v/>
      </c>
      <c r="D72" s="68"/>
      <c r="E72" s="68"/>
      <c r="F72" s="68"/>
      <c r="G72" s="68"/>
      <c r="H72" s="68"/>
      <c r="I72" s="68"/>
      <c r="J72" s="68"/>
      <c r="K72" s="69" t="str">
        <f>IF(VLOOKUP($A71,'02　利用者データ'!$A$4:$S$504,6,FALSE)="","",VLOOKUP($A71,'02　利用者データ'!$A$4:$S$504,6,FALSE))</f>
        <v/>
      </c>
      <c r="L72" s="70"/>
      <c r="M72" s="70"/>
      <c r="N72" s="70"/>
      <c r="O72" s="70"/>
      <c r="P72" s="70"/>
      <c r="Q72" s="70"/>
      <c r="R72" s="70"/>
      <c r="S72" s="70"/>
      <c r="T72" s="70"/>
      <c r="U72" s="71"/>
      <c r="V72" s="61" t="e">
        <f>IF(VLOOKUP($A72,'02　利用者データ'!$A$4:$S$504,10,FALSE)="","",VLOOKUP($A72,'02　利用者データ'!$A$4:$S$504,10,FALSE))</f>
        <v>#N/A</v>
      </c>
      <c r="W72" s="61" t="e">
        <f>IF(VLOOKUP($A72,'02　利用者データ'!$A$4:$S$504,10,FALSE)="","",VLOOKUP($A72,'02　利用者データ'!$A$4:$S$504,10,FALSE))</f>
        <v>#N/A</v>
      </c>
      <c r="X72" s="61" t="e">
        <f>IF(VLOOKUP($A72,'02　利用者データ'!$A$4:$S$504,10,FALSE)="","",VLOOKUP($A72,'02　利用者データ'!$A$4:$S$504,10,FALSE))</f>
        <v>#N/A</v>
      </c>
      <c r="Y72" s="61" t="str">
        <f t="shared" ref="Y72" si="136">IF(AQ72="","",IF($AR$15&gt;=43831,"令和"&amp;YEAR($AR$15)-2018,IF($AR$15&gt;=43586,"令和元",TEXT($AR$15,"ggg")&amp;IF(TEXT($AR$15,"e")="1","元",TEXT($AR$15,"e"))))&amp;TEXT($AR$15,"年m月d日"))</f>
        <v/>
      </c>
      <c r="Z72" s="61" t="str">
        <f t="shared" si="31"/>
        <v/>
      </c>
      <c r="AA72" s="61" t="str">
        <f t="shared" si="32"/>
        <v/>
      </c>
      <c r="AB72" s="61" t="str">
        <f t="shared" si="33"/>
        <v/>
      </c>
      <c r="AC7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7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72" s="68" t="str">
        <f>IF(VLOOKUP($A71,'02　利用者データ'!$A$4:$S$504,2,FALSE)="","",VLOOKUP($A71,'02　利用者データ'!$A$4:$S$504,2,FALSE))</f>
        <v/>
      </c>
      <c r="AF72" s="68"/>
      <c r="AG72" s="68"/>
      <c r="AH72" s="68"/>
      <c r="AI72" s="68"/>
      <c r="AJ72" s="68"/>
      <c r="AK72" s="68"/>
      <c r="AL72" s="68"/>
      <c r="AM72" s="65" t="str">
        <f t="shared" ref="AM72" si="137">IF(AV72="","",IF($AR$15&gt;=43831,"令和"&amp;YEAR($AR$15)-2018,IF($AR$15&gt;=43586,"令和元",TEXT($AR$15,"ggg")&amp;IF(TEXT($AR$15,"e")="1","元",TEXT($AR$15,"e"))))&amp;TEXT($AR$15,"年m月d日"))</f>
        <v/>
      </c>
      <c r="AN72" s="66" t="str">
        <f t="shared" si="35"/>
        <v/>
      </c>
      <c r="AO72" s="66" t="str">
        <f t="shared" si="36"/>
        <v/>
      </c>
      <c r="AP72" s="66" t="str">
        <f t="shared" si="37"/>
        <v/>
      </c>
      <c r="AQ72" s="66" t="str">
        <f t="shared" si="38"/>
        <v/>
      </c>
      <c r="AR72" s="67" t="str">
        <f t="shared" si="39"/>
        <v/>
      </c>
    </row>
    <row r="73" spans="1:44" ht="15" customHeight="1" x14ac:dyDescent="0.15">
      <c r="A73" s="58">
        <v>29</v>
      </c>
      <c r="B73" s="58"/>
      <c r="C73" s="59" t="str">
        <f>IF(VLOOKUP($A73,'02　利用者データ'!$A$4:$S$504,10,FALSE)="","",VLOOKUP($A73,'02　利用者データ'!$A$4:$S$504,10,FALSE))</f>
        <v/>
      </c>
      <c r="D73" s="59"/>
      <c r="E73" s="59"/>
      <c r="F73" s="59"/>
      <c r="G73" s="59"/>
      <c r="H73" s="59"/>
      <c r="I73" s="59"/>
      <c r="J73" s="59"/>
      <c r="K73" s="8" t="s">
        <v>10</v>
      </c>
      <c r="L73" s="60" t="str">
        <f>IF(VLOOKUP($A73,'02　利用者データ'!$A$4:$S$504,5,FALSE)="","",VLOOKUP($A73,'02　利用者データ'!$A$4:$S$504,5,FALSE))</f>
        <v/>
      </c>
      <c r="M73" s="60"/>
      <c r="N73" s="60"/>
      <c r="O73" s="60"/>
      <c r="P73" s="60"/>
      <c r="Q73" s="60"/>
      <c r="R73" s="60"/>
      <c r="S73" s="60"/>
      <c r="T73" s="12" t="str">
        <f>IF(VLOOKUP($A73,'02　利用者データ'!$A$4:$S$504,14,FALSE)="","",VLOOKUP($A73,'02　利用者データ'!$A$4:$S$504,14,FALSE))</f>
        <v/>
      </c>
      <c r="U73" s="13" t="str">
        <f>IF(VLOOKUP($A73,'02　利用者データ'!$A$4:$S$504,7,FALSE)="","",VLOOKUP($A73,'02　利用者データ'!$A$4:$S$504,7,FALSE))</f>
        <v/>
      </c>
      <c r="V73" s="61" t="str">
        <f>IF(VLOOKUP($A73,'02　利用者データ'!$A$4:$S$504,15,FALSE)="","",VLOOKUP($A73,'02　利用者データ'!$A$4:$S$504,15,FALSE))</f>
        <v/>
      </c>
      <c r="W73" s="61" t="str">
        <f>IF(VLOOKUP($A73,'02　利用者データ'!$A$4:$S$504,10,FALSE)="","",VLOOKUP($A73,'02　利用者データ'!$A$4:$S$504,10,FALSE))</f>
        <v/>
      </c>
      <c r="X73" s="61" t="str">
        <f>IF(VLOOKUP($A73,'02　利用者データ'!$A$4:$S$504,10,FALSE)="","",VLOOKUP($A73,'02　利用者データ'!$A$4:$S$504,10,FALSE))</f>
        <v/>
      </c>
      <c r="Y73" s="61" t="str">
        <f t="shared" ref="Y73" si="138">IF(T73="","",IF(T73&gt;=43831,"令和"&amp;YEAR(T73)-2018,IF(T73&gt;=43586,"令和元",TEXT(T73,"ggg")&amp;IF(TEXT(T73,"e")="1","元",TEXT(T73,"e"))))&amp;TEXT(T73,"年m月d日"))</f>
        <v/>
      </c>
      <c r="Z73" s="61" t="str">
        <f t="shared" si="31"/>
        <v/>
      </c>
      <c r="AA73" s="61" t="str">
        <f t="shared" si="32"/>
        <v/>
      </c>
      <c r="AB73" s="61" t="str">
        <f t="shared" si="33"/>
        <v/>
      </c>
      <c r="AC7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7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73" s="59" t="str">
        <f>IF(VLOOKUP($A73,'02　利用者データ'!$A$4:$S$504,3,FALSE)="","",VLOOKUP($A73,'02　利用者データ'!$A$4:$S$504,3,FALSE))</f>
        <v/>
      </c>
      <c r="AF73" s="59"/>
      <c r="AG73" s="59"/>
      <c r="AH73" s="59"/>
      <c r="AI73" s="59"/>
      <c r="AJ73" s="59"/>
      <c r="AK73" s="59"/>
      <c r="AL73" s="59"/>
      <c r="AM73" s="62" t="str">
        <f t="shared" ref="AM73" si="139">IF(U73="","",IF(U73&gt;=43831,"令和"&amp;YEAR(U73)-2018,IF(U73&gt;=43586,"令和元",TEXT(U73,"ggg")&amp;IF(TEXT(U73,"e")="1","元",TEXT(U73,"e"))))&amp;TEXT(U73,"年m月d日"))</f>
        <v/>
      </c>
      <c r="AN73" s="63" t="str">
        <f t="shared" si="35"/>
        <v/>
      </c>
      <c r="AO73" s="63" t="str">
        <f t="shared" si="36"/>
        <v/>
      </c>
      <c r="AP73" s="63" t="str">
        <f t="shared" si="37"/>
        <v/>
      </c>
      <c r="AQ73" s="63" t="str">
        <f t="shared" si="38"/>
        <v/>
      </c>
      <c r="AR73" s="64" t="str">
        <f t="shared" si="39"/>
        <v/>
      </c>
    </row>
    <row r="74" spans="1:44" ht="21" customHeight="1" x14ac:dyDescent="0.15">
      <c r="A74" s="58"/>
      <c r="B74" s="58"/>
      <c r="C74" s="68" t="str">
        <f>IF(VLOOKUP($A73,'02　利用者データ'!$A$4:$S$504,9,FALSE)="","",VLOOKUP($A73,'02　利用者データ'!$A$4:$S$504,9,FALSE))</f>
        <v/>
      </c>
      <c r="D74" s="68"/>
      <c r="E74" s="68"/>
      <c r="F74" s="68"/>
      <c r="G74" s="68"/>
      <c r="H74" s="68"/>
      <c r="I74" s="68"/>
      <c r="J74" s="68"/>
      <c r="K74" s="69" t="str">
        <f>IF(VLOOKUP($A73,'02　利用者データ'!$A$4:$S$504,6,FALSE)="","",VLOOKUP($A73,'02　利用者データ'!$A$4:$S$504,6,FALSE))</f>
        <v/>
      </c>
      <c r="L74" s="70"/>
      <c r="M74" s="70"/>
      <c r="N74" s="70"/>
      <c r="O74" s="70"/>
      <c r="P74" s="70"/>
      <c r="Q74" s="70"/>
      <c r="R74" s="70"/>
      <c r="S74" s="70"/>
      <c r="T74" s="70"/>
      <c r="U74" s="71"/>
      <c r="V74" s="61" t="e">
        <f>IF(VLOOKUP($A74,'02　利用者データ'!$A$4:$S$504,10,FALSE)="","",VLOOKUP($A74,'02　利用者データ'!$A$4:$S$504,10,FALSE))</f>
        <v>#N/A</v>
      </c>
      <c r="W74" s="61" t="e">
        <f>IF(VLOOKUP($A74,'02　利用者データ'!$A$4:$S$504,10,FALSE)="","",VLOOKUP($A74,'02　利用者データ'!$A$4:$S$504,10,FALSE))</f>
        <v>#N/A</v>
      </c>
      <c r="X74" s="61" t="e">
        <f>IF(VLOOKUP($A74,'02　利用者データ'!$A$4:$S$504,10,FALSE)="","",VLOOKUP($A74,'02　利用者データ'!$A$4:$S$504,10,FALSE))</f>
        <v>#N/A</v>
      </c>
      <c r="Y74" s="61" t="str">
        <f t="shared" ref="Y74" si="140">IF(AQ74="","",IF($AR$15&gt;=43831,"令和"&amp;YEAR($AR$15)-2018,IF($AR$15&gt;=43586,"令和元",TEXT($AR$15,"ggg")&amp;IF(TEXT($AR$15,"e")="1","元",TEXT($AR$15,"e"))))&amp;TEXT($AR$15,"年m月d日"))</f>
        <v/>
      </c>
      <c r="Z74" s="61" t="str">
        <f t="shared" si="31"/>
        <v/>
      </c>
      <c r="AA74" s="61" t="str">
        <f t="shared" si="32"/>
        <v/>
      </c>
      <c r="AB74" s="61" t="str">
        <f t="shared" si="33"/>
        <v/>
      </c>
      <c r="AC7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7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74" s="68" t="str">
        <f>IF(VLOOKUP($A73,'02　利用者データ'!$A$4:$S$504,2,FALSE)="","",VLOOKUP($A73,'02　利用者データ'!$A$4:$S$504,2,FALSE))</f>
        <v/>
      </c>
      <c r="AF74" s="68"/>
      <c r="AG74" s="68"/>
      <c r="AH74" s="68"/>
      <c r="AI74" s="68"/>
      <c r="AJ74" s="68"/>
      <c r="AK74" s="68"/>
      <c r="AL74" s="68"/>
      <c r="AM74" s="65" t="str">
        <f t="shared" ref="AM74" si="141">IF(AV74="","",IF($AR$15&gt;=43831,"令和"&amp;YEAR($AR$15)-2018,IF($AR$15&gt;=43586,"令和元",TEXT($AR$15,"ggg")&amp;IF(TEXT($AR$15,"e")="1","元",TEXT($AR$15,"e"))))&amp;TEXT($AR$15,"年m月d日"))</f>
        <v/>
      </c>
      <c r="AN74" s="66" t="str">
        <f t="shared" si="35"/>
        <v/>
      </c>
      <c r="AO74" s="66" t="str">
        <f t="shared" si="36"/>
        <v/>
      </c>
      <c r="AP74" s="66" t="str">
        <f t="shared" si="37"/>
        <v/>
      </c>
      <c r="AQ74" s="66" t="str">
        <f t="shared" si="38"/>
        <v/>
      </c>
      <c r="AR74" s="67" t="str">
        <f t="shared" si="39"/>
        <v/>
      </c>
    </row>
    <row r="75" spans="1:44" ht="15" customHeight="1" x14ac:dyDescent="0.15">
      <c r="A75" s="58">
        <v>30</v>
      </c>
      <c r="B75" s="58"/>
      <c r="C75" s="59" t="str">
        <f>IF(VLOOKUP($A75,'02　利用者データ'!$A$4:$S$504,10,FALSE)="","",VLOOKUP($A75,'02　利用者データ'!$A$4:$S$504,10,FALSE))</f>
        <v/>
      </c>
      <c r="D75" s="59"/>
      <c r="E75" s="59"/>
      <c r="F75" s="59"/>
      <c r="G75" s="59"/>
      <c r="H75" s="59"/>
      <c r="I75" s="59"/>
      <c r="J75" s="59"/>
      <c r="K75" s="8" t="s">
        <v>10</v>
      </c>
      <c r="L75" s="60" t="str">
        <f>IF(VLOOKUP($A75,'02　利用者データ'!$A$4:$S$504,5,FALSE)="","",VLOOKUP($A75,'02　利用者データ'!$A$4:$S$504,5,FALSE))</f>
        <v/>
      </c>
      <c r="M75" s="60"/>
      <c r="N75" s="60"/>
      <c r="O75" s="60"/>
      <c r="P75" s="60"/>
      <c r="Q75" s="60"/>
      <c r="R75" s="60"/>
      <c r="S75" s="60"/>
      <c r="T75" s="12" t="str">
        <f>IF(VLOOKUP($A75,'02　利用者データ'!$A$4:$S$504,14,FALSE)="","",VLOOKUP($A75,'02　利用者データ'!$A$4:$S$504,14,FALSE))</f>
        <v/>
      </c>
      <c r="U75" s="13" t="str">
        <f>IF(VLOOKUP($A75,'02　利用者データ'!$A$4:$S$504,7,FALSE)="","",VLOOKUP($A75,'02　利用者データ'!$A$4:$S$504,7,FALSE))</f>
        <v/>
      </c>
      <c r="V75" s="61" t="str">
        <f>IF(VLOOKUP($A75,'02　利用者データ'!$A$4:$S$504,15,FALSE)="","",VLOOKUP($A75,'02　利用者データ'!$A$4:$S$504,15,FALSE))</f>
        <v/>
      </c>
      <c r="W75" s="61" t="str">
        <f>IF(VLOOKUP($A75,'02　利用者データ'!$A$4:$S$504,10,FALSE)="","",VLOOKUP($A75,'02　利用者データ'!$A$4:$S$504,10,FALSE))</f>
        <v/>
      </c>
      <c r="X75" s="61" t="str">
        <f>IF(VLOOKUP($A75,'02　利用者データ'!$A$4:$S$504,10,FALSE)="","",VLOOKUP($A75,'02　利用者データ'!$A$4:$S$504,10,FALSE))</f>
        <v/>
      </c>
      <c r="Y75" s="61" t="str">
        <f t="shared" ref="Y75" si="142">IF(T75="","",IF(T75&gt;=43831,"令和"&amp;YEAR(T75)-2018,IF(T75&gt;=43586,"令和元",TEXT(T75,"ggg")&amp;IF(TEXT(T75,"e")="1","元",TEXT(T75,"e"))))&amp;TEXT(T75,"年m月d日"))</f>
        <v/>
      </c>
      <c r="Z75" s="61" t="str">
        <f t="shared" si="31"/>
        <v/>
      </c>
      <c r="AA75" s="61" t="str">
        <f t="shared" si="32"/>
        <v/>
      </c>
      <c r="AB75" s="61" t="str">
        <f t="shared" si="33"/>
        <v/>
      </c>
      <c r="AC7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7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75" s="59" t="str">
        <f>IF(VLOOKUP($A75,'02　利用者データ'!$A$4:$S$504,3,FALSE)="","",VLOOKUP($A75,'02　利用者データ'!$A$4:$S$504,3,FALSE))</f>
        <v/>
      </c>
      <c r="AF75" s="59"/>
      <c r="AG75" s="59"/>
      <c r="AH75" s="59"/>
      <c r="AI75" s="59"/>
      <c r="AJ75" s="59"/>
      <c r="AK75" s="59"/>
      <c r="AL75" s="59"/>
      <c r="AM75" s="62" t="str">
        <f t="shared" ref="AM75" si="143">IF(U75="","",IF(U75&gt;=43831,"令和"&amp;YEAR(U75)-2018,IF(U75&gt;=43586,"令和元",TEXT(U75,"ggg")&amp;IF(TEXT(U75,"e")="1","元",TEXT(U75,"e"))))&amp;TEXT(U75,"年m月d日"))</f>
        <v/>
      </c>
      <c r="AN75" s="63" t="str">
        <f t="shared" si="35"/>
        <v/>
      </c>
      <c r="AO75" s="63" t="str">
        <f t="shared" si="36"/>
        <v/>
      </c>
      <c r="AP75" s="63" t="str">
        <f t="shared" si="37"/>
        <v/>
      </c>
      <c r="AQ75" s="63" t="str">
        <f t="shared" si="38"/>
        <v/>
      </c>
      <c r="AR75" s="64" t="str">
        <f t="shared" si="39"/>
        <v/>
      </c>
    </row>
    <row r="76" spans="1:44" ht="21" customHeight="1" x14ac:dyDescent="0.15">
      <c r="A76" s="58"/>
      <c r="B76" s="58"/>
      <c r="C76" s="68" t="str">
        <f>IF(VLOOKUP($A75,'02　利用者データ'!$A$4:$S$504,9,FALSE)="","",VLOOKUP($A75,'02　利用者データ'!$A$4:$S$504,9,FALSE))</f>
        <v/>
      </c>
      <c r="D76" s="68"/>
      <c r="E76" s="68"/>
      <c r="F76" s="68"/>
      <c r="G76" s="68"/>
      <c r="H76" s="68"/>
      <c r="I76" s="68"/>
      <c r="J76" s="68"/>
      <c r="K76" s="69" t="str">
        <f>IF(VLOOKUP($A75,'02　利用者データ'!$A$4:$S$504,6,FALSE)="","",VLOOKUP($A75,'02　利用者データ'!$A$4:$S$504,6,FALSE))</f>
        <v/>
      </c>
      <c r="L76" s="70"/>
      <c r="M76" s="70"/>
      <c r="N76" s="70"/>
      <c r="O76" s="70"/>
      <c r="P76" s="70"/>
      <c r="Q76" s="70"/>
      <c r="R76" s="70"/>
      <c r="S76" s="70"/>
      <c r="T76" s="70"/>
      <c r="U76" s="71"/>
      <c r="V76" s="61" t="e">
        <f>IF(VLOOKUP($A76,'02　利用者データ'!$A$4:$S$504,10,FALSE)="","",VLOOKUP($A76,'02　利用者データ'!$A$4:$S$504,10,FALSE))</f>
        <v>#N/A</v>
      </c>
      <c r="W76" s="61" t="e">
        <f>IF(VLOOKUP($A76,'02　利用者データ'!$A$4:$S$504,10,FALSE)="","",VLOOKUP($A76,'02　利用者データ'!$A$4:$S$504,10,FALSE))</f>
        <v>#N/A</v>
      </c>
      <c r="X76" s="61" t="e">
        <f>IF(VLOOKUP($A76,'02　利用者データ'!$A$4:$S$504,10,FALSE)="","",VLOOKUP($A76,'02　利用者データ'!$A$4:$S$504,10,FALSE))</f>
        <v>#N/A</v>
      </c>
      <c r="Y76" s="61" t="str">
        <f t="shared" ref="Y76" si="144">IF(AQ76="","",IF($AR$15&gt;=43831,"令和"&amp;YEAR($AR$15)-2018,IF($AR$15&gt;=43586,"令和元",TEXT($AR$15,"ggg")&amp;IF(TEXT($AR$15,"e")="1","元",TEXT($AR$15,"e"))))&amp;TEXT($AR$15,"年m月d日"))</f>
        <v/>
      </c>
      <c r="Z76" s="61" t="str">
        <f t="shared" si="31"/>
        <v/>
      </c>
      <c r="AA76" s="61" t="str">
        <f t="shared" si="32"/>
        <v/>
      </c>
      <c r="AB76" s="61" t="str">
        <f t="shared" si="33"/>
        <v/>
      </c>
      <c r="AC7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7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76" s="68" t="str">
        <f>IF(VLOOKUP($A75,'02　利用者データ'!$A$4:$S$504,2,FALSE)="","",VLOOKUP($A75,'02　利用者データ'!$A$4:$S$504,2,FALSE))</f>
        <v/>
      </c>
      <c r="AF76" s="68"/>
      <c r="AG76" s="68"/>
      <c r="AH76" s="68"/>
      <c r="AI76" s="68"/>
      <c r="AJ76" s="68"/>
      <c r="AK76" s="68"/>
      <c r="AL76" s="68"/>
      <c r="AM76" s="65" t="str">
        <f t="shared" ref="AM76" si="145">IF(AV76="","",IF($AR$15&gt;=43831,"令和"&amp;YEAR($AR$15)-2018,IF($AR$15&gt;=43586,"令和元",TEXT($AR$15,"ggg")&amp;IF(TEXT($AR$15,"e")="1","元",TEXT($AR$15,"e"))))&amp;TEXT($AR$15,"年m月d日"))</f>
        <v/>
      </c>
      <c r="AN76" s="66" t="str">
        <f t="shared" si="35"/>
        <v/>
      </c>
      <c r="AO76" s="66" t="str">
        <f t="shared" si="36"/>
        <v/>
      </c>
      <c r="AP76" s="66" t="str">
        <f t="shared" si="37"/>
        <v/>
      </c>
      <c r="AQ76" s="66" t="str">
        <f t="shared" si="38"/>
        <v/>
      </c>
      <c r="AR76" s="67" t="str">
        <f t="shared" si="39"/>
        <v/>
      </c>
    </row>
    <row r="77" spans="1:44" ht="15" customHeight="1" x14ac:dyDescent="0.15">
      <c r="A77" s="58">
        <v>31</v>
      </c>
      <c r="B77" s="58"/>
      <c r="C77" s="59" t="str">
        <f>IF(VLOOKUP($A77,'02　利用者データ'!$A$4:$S$504,10,FALSE)="","",VLOOKUP($A77,'02　利用者データ'!$A$4:$S$504,10,FALSE))</f>
        <v/>
      </c>
      <c r="D77" s="59"/>
      <c r="E77" s="59"/>
      <c r="F77" s="59"/>
      <c r="G77" s="59"/>
      <c r="H77" s="59"/>
      <c r="I77" s="59"/>
      <c r="J77" s="59"/>
      <c r="K77" s="8" t="s">
        <v>10</v>
      </c>
      <c r="L77" s="60" t="str">
        <f>IF(VLOOKUP($A77,'02　利用者データ'!$A$4:$S$504,5,FALSE)="","",VLOOKUP($A77,'02　利用者データ'!$A$4:$S$504,5,FALSE))</f>
        <v/>
      </c>
      <c r="M77" s="60"/>
      <c r="N77" s="60"/>
      <c r="O77" s="60"/>
      <c r="P77" s="60"/>
      <c r="Q77" s="60"/>
      <c r="R77" s="60"/>
      <c r="S77" s="60"/>
      <c r="T77" s="12" t="str">
        <f>IF(VLOOKUP($A77,'02　利用者データ'!$A$4:$S$504,14,FALSE)="","",VLOOKUP($A77,'02　利用者データ'!$A$4:$S$504,14,FALSE))</f>
        <v/>
      </c>
      <c r="U77" s="13" t="str">
        <f>IF(VLOOKUP($A77,'02　利用者データ'!$A$4:$S$504,7,FALSE)="","",VLOOKUP($A77,'02　利用者データ'!$A$4:$S$504,7,FALSE))</f>
        <v/>
      </c>
      <c r="V77" s="61" t="str">
        <f>IF(VLOOKUP($A77,'02　利用者データ'!$A$4:$S$504,15,FALSE)="","",VLOOKUP($A77,'02　利用者データ'!$A$4:$S$504,15,FALSE))</f>
        <v/>
      </c>
      <c r="W77" s="61" t="str">
        <f>IF(VLOOKUP($A77,'02　利用者データ'!$A$4:$S$504,10,FALSE)="","",VLOOKUP($A77,'02　利用者データ'!$A$4:$S$504,10,FALSE))</f>
        <v/>
      </c>
      <c r="X77" s="61" t="str">
        <f>IF(VLOOKUP($A77,'02　利用者データ'!$A$4:$S$504,10,FALSE)="","",VLOOKUP($A77,'02　利用者データ'!$A$4:$S$504,10,FALSE))</f>
        <v/>
      </c>
      <c r="Y77" s="61" t="str">
        <f t="shared" ref="Y77" si="146">IF(T77="","",IF(T77&gt;=43831,"令和"&amp;YEAR(T77)-2018,IF(T77&gt;=43586,"令和元",TEXT(T77,"ggg")&amp;IF(TEXT(T77,"e")="1","元",TEXT(T77,"e"))))&amp;TEXT(T77,"年m月d日"))</f>
        <v/>
      </c>
      <c r="Z77" s="61" t="str">
        <f t="shared" si="31"/>
        <v/>
      </c>
      <c r="AA77" s="61" t="str">
        <f t="shared" si="32"/>
        <v/>
      </c>
      <c r="AB77" s="61" t="str">
        <f t="shared" si="33"/>
        <v/>
      </c>
      <c r="AC7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7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77" s="59" t="str">
        <f>IF(VLOOKUP($A77,'02　利用者データ'!$A$4:$S$504,3,FALSE)="","",VLOOKUP($A77,'02　利用者データ'!$A$4:$S$504,3,FALSE))</f>
        <v/>
      </c>
      <c r="AF77" s="59"/>
      <c r="AG77" s="59"/>
      <c r="AH77" s="59"/>
      <c r="AI77" s="59"/>
      <c r="AJ77" s="59"/>
      <c r="AK77" s="59"/>
      <c r="AL77" s="59"/>
      <c r="AM77" s="62" t="str">
        <f t="shared" ref="AM77" si="147">IF(U77="","",IF(U77&gt;=43831,"令和"&amp;YEAR(U77)-2018,IF(U77&gt;=43586,"令和元",TEXT(U77,"ggg")&amp;IF(TEXT(U77,"e")="1","元",TEXT(U77,"e"))))&amp;TEXT(U77,"年m月d日"))</f>
        <v/>
      </c>
      <c r="AN77" s="63" t="str">
        <f t="shared" si="35"/>
        <v/>
      </c>
      <c r="AO77" s="63" t="str">
        <f t="shared" si="36"/>
        <v/>
      </c>
      <c r="AP77" s="63" t="str">
        <f t="shared" si="37"/>
        <v/>
      </c>
      <c r="AQ77" s="63" t="str">
        <f t="shared" si="38"/>
        <v/>
      </c>
      <c r="AR77" s="64" t="str">
        <f t="shared" si="39"/>
        <v/>
      </c>
    </row>
    <row r="78" spans="1:44" ht="21" customHeight="1" x14ac:dyDescent="0.15">
      <c r="A78" s="58"/>
      <c r="B78" s="58"/>
      <c r="C78" s="68" t="str">
        <f>IF(VLOOKUP($A77,'02　利用者データ'!$A$4:$S$504,9,FALSE)="","",VLOOKUP($A77,'02　利用者データ'!$A$4:$S$504,9,FALSE))</f>
        <v/>
      </c>
      <c r="D78" s="68"/>
      <c r="E78" s="68"/>
      <c r="F78" s="68"/>
      <c r="G78" s="68"/>
      <c r="H78" s="68"/>
      <c r="I78" s="68"/>
      <c r="J78" s="68"/>
      <c r="K78" s="69" t="str">
        <f>IF(VLOOKUP($A77,'02　利用者データ'!$A$4:$S$504,6,FALSE)="","",VLOOKUP($A77,'02　利用者データ'!$A$4:$S$504,6,FALSE))</f>
        <v/>
      </c>
      <c r="L78" s="70"/>
      <c r="M78" s="70"/>
      <c r="N78" s="70"/>
      <c r="O78" s="70"/>
      <c r="P78" s="70"/>
      <c r="Q78" s="70"/>
      <c r="R78" s="70"/>
      <c r="S78" s="70"/>
      <c r="T78" s="70"/>
      <c r="U78" s="71"/>
      <c r="V78" s="61" t="e">
        <f>IF(VLOOKUP($A78,'02　利用者データ'!$A$4:$S$504,10,FALSE)="","",VLOOKUP($A78,'02　利用者データ'!$A$4:$S$504,10,FALSE))</f>
        <v>#N/A</v>
      </c>
      <c r="W78" s="61" t="e">
        <f>IF(VLOOKUP($A78,'02　利用者データ'!$A$4:$S$504,10,FALSE)="","",VLOOKUP($A78,'02　利用者データ'!$A$4:$S$504,10,FALSE))</f>
        <v>#N/A</v>
      </c>
      <c r="X78" s="61" t="e">
        <f>IF(VLOOKUP($A78,'02　利用者データ'!$A$4:$S$504,10,FALSE)="","",VLOOKUP($A78,'02　利用者データ'!$A$4:$S$504,10,FALSE))</f>
        <v>#N/A</v>
      </c>
      <c r="Y78" s="61" t="str">
        <f t="shared" ref="Y78" si="148">IF(AQ78="","",IF($AR$15&gt;=43831,"令和"&amp;YEAR($AR$15)-2018,IF($AR$15&gt;=43586,"令和元",TEXT($AR$15,"ggg")&amp;IF(TEXT($AR$15,"e")="1","元",TEXT($AR$15,"e"))))&amp;TEXT($AR$15,"年m月d日"))</f>
        <v/>
      </c>
      <c r="Z78" s="61" t="str">
        <f t="shared" si="31"/>
        <v/>
      </c>
      <c r="AA78" s="61" t="str">
        <f t="shared" si="32"/>
        <v/>
      </c>
      <c r="AB78" s="61" t="str">
        <f t="shared" si="33"/>
        <v/>
      </c>
      <c r="AC7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7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78" s="68" t="str">
        <f>IF(VLOOKUP($A77,'02　利用者データ'!$A$4:$S$504,2,FALSE)="","",VLOOKUP($A77,'02　利用者データ'!$A$4:$S$504,2,FALSE))</f>
        <v/>
      </c>
      <c r="AF78" s="68"/>
      <c r="AG78" s="68"/>
      <c r="AH78" s="68"/>
      <c r="AI78" s="68"/>
      <c r="AJ78" s="68"/>
      <c r="AK78" s="68"/>
      <c r="AL78" s="68"/>
      <c r="AM78" s="65" t="str">
        <f t="shared" ref="AM78" si="149">IF(AV78="","",IF($AR$15&gt;=43831,"令和"&amp;YEAR($AR$15)-2018,IF($AR$15&gt;=43586,"令和元",TEXT($AR$15,"ggg")&amp;IF(TEXT($AR$15,"e")="1","元",TEXT($AR$15,"e"))))&amp;TEXT($AR$15,"年m月d日"))</f>
        <v/>
      </c>
      <c r="AN78" s="66" t="str">
        <f t="shared" si="35"/>
        <v/>
      </c>
      <c r="AO78" s="66" t="str">
        <f t="shared" si="36"/>
        <v/>
      </c>
      <c r="AP78" s="66" t="str">
        <f t="shared" si="37"/>
        <v/>
      </c>
      <c r="AQ78" s="66" t="str">
        <f t="shared" si="38"/>
        <v/>
      </c>
      <c r="AR78" s="67" t="str">
        <f t="shared" si="39"/>
        <v/>
      </c>
    </row>
    <row r="79" spans="1:44" ht="15" customHeight="1" x14ac:dyDescent="0.15">
      <c r="A79" s="58">
        <v>32</v>
      </c>
      <c r="B79" s="58"/>
      <c r="C79" s="59" t="str">
        <f>IF(VLOOKUP($A79,'02　利用者データ'!$A$4:$S$504,10,FALSE)="","",VLOOKUP($A79,'02　利用者データ'!$A$4:$S$504,10,FALSE))</f>
        <v/>
      </c>
      <c r="D79" s="59"/>
      <c r="E79" s="59"/>
      <c r="F79" s="59"/>
      <c r="G79" s="59"/>
      <c r="H79" s="59"/>
      <c r="I79" s="59"/>
      <c r="J79" s="59"/>
      <c r="K79" s="8" t="s">
        <v>10</v>
      </c>
      <c r="L79" s="60" t="str">
        <f>IF(VLOOKUP($A79,'02　利用者データ'!$A$4:$S$504,5,FALSE)="","",VLOOKUP($A79,'02　利用者データ'!$A$4:$S$504,5,FALSE))</f>
        <v/>
      </c>
      <c r="M79" s="60"/>
      <c r="N79" s="60"/>
      <c r="O79" s="60"/>
      <c r="P79" s="60"/>
      <c r="Q79" s="60"/>
      <c r="R79" s="60"/>
      <c r="S79" s="60"/>
      <c r="T79" s="12" t="str">
        <f>IF(VLOOKUP($A79,'02　利用者データ'!$A$4:$S$504,14,FALSE)="","",VLOOKUP($A79,'02　利用者データ'!$A$4:$S$504,14,FALSE))</f>
        <v/>
      </c>
      <c r="U79" s="13" t="str">
        <f>IF(VLOOKUP($A79,'02　利用者データ'!$A$4:$S$504,7,FALSE)="","",VLOOKUP($A79,'02　利用者データ'!$A$4:$S$504,7,FALSE))</f>
        <v/>
      </c>
      <c r="V79" s="61" t="str">
        <f>IF(VLOOKUP($A79,'02　利用者データ'!$A$4:$S$504,15,FALSE)="","",VLOOKUP($A79,'02　利用者データ'!$A$4:$S$504,15,FALSE))</f>
        <v/>
      </c>
      <c r="W79" s="61" t="str">
        <f>IF(VLOOKUP($A79,'02　利用者データ'!$A$4:$S$504,10,FALSE)="","",VLOOKUP($A79,'02　利用者データ'!$A$4:$S$504,10,FALSE))</f>
        <v/>
      </c>
      <c r="X79" s="61" t="str">
        <f>IF(VLOOKUP($A79,'02　利用者データ'!$A$4:$S$504,10,FALSE)="","",VLOOKUP($A79,'02　利用者データ'!$A$4:$S$504,10,FALSE))</f>
        <v/>
      </c>
      <c r="Y79" s="61" t="str">
        <f t="shared" ref="Y79" si="150">IF(T79="","",IF(T79&gt;=43831,"令和"&amp;YEAR(T79)-2018,IF(T79&gt;=43586,"令和元",TEXT(T79,"ggg")&amp;IF(TEXT(T79,"e")="1","元",TEXT(T79,"e"))))&amp;TEXT(T79,"年m月d日"))</f>
        <v/>
      </c>
      <c r="Z79" s="61" t="str">
        <f t="shared" si="31"/>
        <v/>
      </c>
      <c r="AA79" s="61" t="str">
        <f t="shared" si="32"/>
        <v/>
      </c>
      <c r="AB79" s="61" t="str">
        <f t="shared" si="33"/>
        <v/>
      </c>
      <c r="AC7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7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79" s="59" t="str">
        <f>IF(VLOOKUP($A79,'02　利用者データ'!$A$4:$S$504,3,FALSE)="","",VLOOKUP($A79,'02　利用者データ'!$A$4:$S$504,3,FALSE))</f>
        <v/>
      </c>
      <c r="AF79" s="59"/>
      <c r="AG79" s="59"/>
      <c r="AH79" s="59"/>
      <c r="AI79" s="59"/>
      <c r="AJ79" s="59"/>
      <c r="AK79" s="59"/>
      <c r="AL79" s="59"/>
      <c r="AM79" s="62" t="str">
        <f t="shared" ref="AM79" si="151">IF(U79="","",IF(U79&gt;=43831,"令和"&amp;YEAR(U79)-2018,IF(U79&gt;=43586,"令和元",TEXT(U79,"ggg")&amp;IF(TEXT(U79,"e")="1","元",TEXT(U79,"e"))))&amp;TEXT(U79,"年m月d日"))</f>
        <v/>
      </c>
      <c r="AN79" s="63" t="str">
        <f t="shared" si="35"/>
        <v/>
      </c>
      <c r="AO79" s="63" t="str">
        <f t="shared" si="36"/>
        <v/>
      </c>
      <c r="AP79" s="63" t="str">
        <f t="shared" si="37"/>
        <v/>
      </c>
      <c r="AQ79" s="63" t="str">
        <f t="shared" si="38"/>
        <v/>
      </c>
      <c r="AR79" s="64" t="str">
        <f t="shared" si="39"/>
        <v/>
      </c>
    </row>
    <row r="80" spans="1:44" ht="21" customHeight="1" x14ac:dyDescent="0.15">
      <c r="A80" s="58"/>
      <c r="B80" s="58"/>
      <c r="C80" s="68" t="str">
        <f>IF(VLOOKUP($A79,'02　利用者データ'!$A$4:$S$504,9,FALSE)="","",VLOOKUP($A79,'02　利用者データ'!$A$4:$S$504,9,FALSE))</f>
        <v/>
      </c>
      <c r="D80" s="68"/>
      <c r="E80" s="68"/>
      <c r="F80" s="68"/>
      <c r="G80" s="68"/>
      <c r="H80" s="68"/>
      <c r="I80" s="68"/>
      <c r="J80" s="68"/>
      <c r="K80" s="69" t="str">
        <f>IF(VLOOKUP($A79,'02　利用者データ'!$A$4:$S$504,6,FALSE)="","",VLOOKUP($A79,'02　利用者データ'!$A$4:$S$504,6,FALSE))</f>
        <v/>
      </c>
      <c r="L80" s="70"/>
      <c r="M80" s="70"/>
      <c r="N80" s="70"/>
      <c r="O80" s="70"/>
      <c r="P80" s="70"/>
      <c r="Q80" s="70"/>
      <c r="R80" s="70"/>
      <c r="S80" s="70"/>
      <c r="T80" s="70"/>
      <c r="U80" s="71"/>
      <c r="V80" s="61" t="e">
        <f>IF(VLOOKUP($A80,'02　利用者データ'!$A$4:$S$504,10,FALSE)="","",VLOOKUP($A80,'02　利用者データ'!$A$4:$S$504,10,FALSE))</f>
        <v>#N/A</v>
      </c>
      <c r="W80" s="61" t="e">
        <f>IF(VLOOKUP($A80,'02　利用者データ'!$A$4:$S$504,10,FALSE)="","",VLOOKUP($A80,'02　利用者データ'!$A$4:$S$504,10,FALSE))</f>
        <v>#N/A</v>
      </c>
      <c r="X80" s="61" t="e">
        <f>IF(VLOOKUP($A80,'02　利用者データ'!$A$4:$S$504,10,FALSE)="","",VLOOKUP($A80,'02　利用者データ'!$A$4:$S$504,10,FALSE))</f>
        <v>#N/A</v>
      </c>
      <c r="Y80" s="61" t="str">
        <f t="shared" ref="Y80" si="152">IF(AQ80="","",IF($AR$15&gt;=43831,"令和"&amp;YEAR($AR$15)-2018,IF($AR$15&gt;=43586,"令和元",TEXT($AR$15,"ggg")&amp;IF(TEXT($AR$15,"e")="1","元",TEXT($AR$15,"e"))))&amp;TEXT($AR$15,"年m月d日"))</f>
        <v/>
      </c>
      <c r="Z80" s="61" t="str">
        <f t="shared" si="31"/>
        <v/>
      </c>
      <c r="AA80" s="61" t="str">
        <f t="shared" si="32"/>
        <v/>
      </c>
      <c r="AB80" s="61" t="str">
        <f t="shared" si="33"/>
        <v/>
      </c>
      <c r="AC8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8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80" s="68" t="str">
        <f>IF(VLOOKUP($A79,'02　利用者データ'!$A$4:$S$504,2,FALSE)="","",VLOOKUP($A79,'02　利用者データ'!$A$4:$S$504,2,FALSE))</f>
        <v/>
      </c>
      <c r="AF80" s="68"/>
      <c r="AG80" s="68"/>
      <c r="AH80" s="68"/>
      <c r="AI80" s="68"/>
      <c r="AJ80" s="68"/>
      <c r="AK80" s="68"/>
      <c r="AL80" s="68"/>
      <c r="AM80" s="65" t="str">
        <f t="shared" ref="AM80" si="153">IF(AV80="","",IF($AR$15&gt;=43831,"令和"&amp;YEAR($AR$15)-2018,IF($AR$15&gt;=43586,"令和元",TEXT($AR$15,"ggg")&amp;IF(TEXT($AR$15,"e")="1","元",TEXT($AR$15,"e"))))&amp;TEXT($AR$15,"年m月d日"))</f>
        <v/>
      </c>
      <c r="AN80" s="66" t="str">
        <f t="shared" si="35"/>
        <v/>
      </c>
      <c r="AO80" s="66" t="str">
        <f t="shared" si="36"/>
        <v/>
      </c>
      <c r="AP80" s="66" t="str">
        <f t="shared" si="37"/>
        <v/>
      </c>
      <c r="AQ80" s="66" t="str">
        <f t="shared" si="38"/>
        <v/>
      </c>
      <c r="AR80" s="67" t="str">
        <f t="shared" si="39"/>
        <v/>
      </c>
    </row>
    <row r="81" spans="1:44" ht="15" customHeight="1" x14ac:dyDescent="0.15">
      <c r="A81" s="58">
        <v>33</v>
      </c>
      <c r="B81" s="58"/>
      <c r="C81" s="59" t="str">
        <f>IF(VLOOKUP($A81,'02　利用者データ'!$A$4:$S$504,10,FALSE)="","",VLOOKUP($A81,'02　利用者データ'!$A$4:$S$504,10,FALSE))</f>
        <v/>
      </c>
      <c r="D81" s="59"/>
      <c r="E81" s="59"/>
      <c r="F81" s="59"/>
      <c r="G81" s="59"/>
      <c r="H81" s="59"/>
      <c r="I81" s="59"/>
      <c r="J81" s="59"/>
      <c r="K81" s="8" t="s">
        <v>10</v>
      </c>
      <c r="L81" s="60" t="str">
        <f>IF(VLOOKUP($A81,'02　利用者データ'!$A$4:$S$504,5,FALSE)="","",VLOOKUP($A81,'02　利用者データ'!$A$4:$S$504,5,FALSE))</f>
        <v/>
      </c>
      <c r="M81" s="60"/>
      <c r="N81" s="60"/>
      <c r="O81" s="60"/>
      <c r="P81" s="60"/>
      <c r="Q81" s="60"/>
      <c r="R81" s="60"/>
      <c r="S81" s="60"/>
      <c r="T81" s="12" t="str">
        <f>IF(VLOOKUP($A81,'02　利用者データ'!$A$4:$S$504,14,FALSE)="","",VLOOKUP($A81,'02　利用者データ'!$A$4:$S$504,14,FALSE))</f>
        <v/>
      </c>
      <c r="U81" s="13" t="str">
        <f>IF(VLOOKUP($A81,'02　利用者データ'!$A$4:$S$504,7,FALSE)="","",VLOOKUP($A81,'02　利用者データ'!$A$4:$S$504,7,FALSE))</f>
        <v/>
      </c>
      <c r="V81" s="61" t="str">
        <f>IF(VLOOKUP($A81,'02　利用者データ'!$A$4:$S$504,15,FALSE)="","",VLOOKUP($A81,'02　利用者データ'!$A$4:$S$504,15,FALSE))</f>
        <v/>
      </c>
      <c r="W81" s="61" t="str">
        <f>IF(VLOOKUP($A81,'02　利用者データ'!$A$4:$S$504,10,FALSE)="","",VLOOKUP($A81,'02　利用者データ'!$A$4:$S$504,10,FALSE))</f>
        <v/>
      </c>
      <c r="X81" s="61" t="str">
        <f>IF(VLOOKUP($A81,'02　利用者データ'!$A$4:$S$504,10,FALSE)="","",VLOOKUP($A81,'02　利用者データ'!$A$4:$S$504,10,FALSE))</f>
        <v/>
      </c>
      <c r="Y81" s="61" t="str">
        <f t="shared" ref="Y81" si="154">IF(T81="","",IF(T81&gt;=43831,"令和"&amp;YEAR(T81)-2018,IF(T81&gt;=43586,"令和元",TEXT(T81,"ggg")&amp;IF(TEXT(T81,"e")="1","元",TEXT(T81,"e"))))&amp;TEXT(T81,"年m月d日"))</f>
        <v/>
      </c>
      <c r="Z81" s="61" t="str">
        <f t="shared" si="31"/>
        <v/>
      </c>
      <c r="AA81" s="61" t="str">
        <f t="shared" si="32"/>
        <v/>
      </c>
      <c r="AB81" s="61" t="str">
        <f t="shared" si="33"/>
        <v/>
      </c>
      <c r="AC8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8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81" s="59" t="str">
        <f>IF(VLOOKUP($A81,'02　利用者データ'!$A$4:$S$504,3,FALSE)="","",VLOOKUP($A81,'02　利用者データ'!$A$4:$S$504,3,FALSE))</f>
        <v/>
      </c>
      <c r="AF81" s="59"/>
      <c r="AG81" s="59"/>
      <c r="AH81" s="59"/>
      <c r="AI81" s="59"/>
      <c r="AJ81" s="59"/>
      <c r="AK81" s="59"/>
      <c r="AL81" s="59"/>
      <c r="AM81" s="62" t="str">
        <f t="shared" ref="AM81" si="155">IF(U81="","",IF(U81&gt;=43831,"令和"&amp;YEAR(U81)-2018,IF(U81&gt;=43586,"令和元",TEXT(U81,"ggg")&amp;IF(TEXT(U81,"e")="1","元",TEXT(U81,"e"))))&amp;TEXT(U81,"年m月d日"))</f>
        <v/>
      </c>
      <c r="AN81" s="63" t="str">
        <f t="shared" si="35"/>
        <v/>
      </c>
      <c r="AO81" s="63" t="str">
        <f t="shared" si="36"/>
        <v/>
      </c>
      <c r="AP81" s="63" t="str">
        <f t="shared" si="37"/>
        <v/>
      </c>
      <c r="AQ81" s="63" t="str">
        <f t="shared" si="38"/>
        <v/>
      </c>
      <c r="AR81" s="64" t="str">
        <f t="shared" si="39"/>
        <v/>
      </c>
    </row>
    <row r="82" spans="1:44" ht="21" customHeight="1" x14ac:dyDescent="0.15">
      <c r="A82" s="58"/>
      <c r="B82" s="58"/>
      <c r="C82" s="68" t="str">
        <f>IF(VLOOKUP($A81,'02　利用者データ'!$A$4:$S$504,9,FALSE)="","",VLOOKUP($A81,'02　利用者データ'!$A$4:$S$504,9,FALSE))</f>
        <v/>
      </c>
      <c r="D82" s="68"/>
      <c r="E82" s="68"/>
      <c r="F82" s="68"/>
      <c r="G82" s="68"/>
      <c r="H82" s="68"/>
      <c r="I82" s="68"/>
      <c r="J82" s="68"/>
      <c r="K82" s="69" t="str">
        <f>IF(VLOOKUP($A81,'02　利用者データ'!$A$4:$S$504,6,FALSE)="","",VLOOKUP($A81,'02　利用者データ'!$A$4:$S$504,6,FALSE))</f>
        <v/>
      </c>
      <c r="L82" s="70"/>
      <c r="M82" s="70"/>
      <c r="N82" s="70"/>
      <c r="O82" s="70"/>
      <c r="P82" s="70"/>
      <c r="Q82" s="70"/>
      <c r="R82" s="70"/>
      <c r="S82" s="70"/>
      <c r="T82" s="70"/>
      <c r="U82" s="71"/>
      <c r="V82" s="61" t="e">
        <f>IF(VLOOKUP($A82,'02　利用者データ'!$A$4:$S$504,10,FALSE)="","",VLOOKUP($A82,'02　利用者データ'!$A$4:$S$504,10,FALSE))</f>
        <v>#N/A</v>
      </c>
      <c r="W82" s="61" t="e">
        <f>IF(VLOOKUP($A82,'02　利用者データ'!$A$4:$S$504,10,FALSE)="","",VLOOKUP($A82,'02　利用者データ'!$A$4:$S$504,10,FALSE))</f>
        <v>#N/A</v>
      </c>
      <c r="X82" s="61" t="e">
        <f>IF(VLOOKUP($A82,'02　利用者データ'!$A$4:$S$504,10,FALSE)="","",VLOOKUP($A82,'02　利用者データ'!$A$4:$S$504,10,FALSE))</f>
        <v>#N/A</v>
      </c>
      <c r="Y82" s="61" t="str">
        <f t="shared" ref="Y82" si="156">IF(AQ82="","",IF($AR$15&gt;=43831,"令和"&amp;YEAR($AR$15)-2018,IF($AR$15&gt;=43586,"令和元",TEXT($AR$15,"ggg")&amp;IF(TEXT($AR$15,"e")="1","元",TEXT($AR$15,"e"))))&amp;TEXT($AR$15,"年m月d日"))</f>
        <v/>
      </c>
      <c r="Z82" s="61" t="str">
        <f t="shared" si="31"/>
        <v/>
      </c>
      <c r="AA82" s="61" t="str">
        <f t="shared" si="32"/>
        <v/>
      </c>
      <c r="AB82" s="61" t="str">
        <f t="shared" si="33"/>
        <v/>
      </c>
      <c r="AC8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8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82" s="68" t="str">
        <f>IF(VLOOKUP($A81,'02　利用者データ'!$A$4:$S$504,2,FALSE)="","",VLOOKUP($A81,'02　利用者データ'!$A$4:$S$504,2,FALSE))</f>
        <v/>
      </c>
      <c r="AF82" s="68"/>
      <c r="AG82" s="68"/>
      <c r="AH82" s="68"/>
      <c r="AI82" s="68"/>
      <c r="AJ82" s="68"/>
      <c r="AK82" s="68"/>
      <c r="AL82" s="68"/>
      <c r="AM82" s="65" t="str">
        <f t="shared" ref="AM82" si="157">IF(AV82="","",IF($AR$15&gt;=43831,"令和"&amp;YEAR($AR$15)-2018,IF($AR$15&gt;=43586,"令和元",TEXT($AR$15,"ggg")&amp;IF(TEXT($AR$15,"e")="1","元",TEXT($AR$15,"e"))))&amp;TEXT($AR$15,"年m月d日"))</f>
        <v/>
      </c>
      <c r="AN82" s="66" t="str">
        <f t="shared" si="35"/>
        <v/>
      </c>
      <c r="AO82" s="66" t="str">
        <f t="shared" si="36"/>
        <v/>
      </c>
      <c r="AP82" s="66" t="str">
        <f t="shared" si="37"/>
        <v/>
      </c>
      <c r="AQ82" s="66" t="str">
        <f t="shared" si="38"/>
        <v/>
      </c>
      <c r="AR82" s="67" t="str">
        <f t="shared" si="39"/>
        <v/>
      </c>
    </row>
    <row r="83" spans="1:44" ht="15" customHeight="1" x14ac:dyDescent="0.15">
      <c r="A83" s="58">
        <v>34</v>
      </c>
      <c r="B83" s="58"/>
      <c r="C83" s="59" t="str">
        <f>IF(VLOOKUP($A83,'02　利用者データ'!$A$4:$S$504,10,FALSE)="","",VLOOKUP($A83,'02　利用者データ'!$A$4:$S$504,10,FALSE))</f>
        <v/>
      </c>
      <c r="D83" s="59"/>
      <c r="E83" s="59"/>
      <c r="F83" s="59"/>
      <c r="G83" s="59"/>
      <c r="H83" s="59"/>
      <c r="I83" s="59"/>
      <c r="J83" s="59"/>
      <c r="K83" s="8" t="s">
        <v>10</v>
      </c>
      <c r="L83" s="60" t="str">
        <f>IF(VLOOKUP($A83,'02　利用者データ'!$A$4:$S$504,5,FALSE)="","",VLOOKUP($A83,'02　利用者データ'!$A$4:$S$504,5,FALSE))</f>
        <v/>
      </c>
      <c r="M83" s="60"/>
      <c r="N83" s="60"/>
      <c r="O83" s="60"/>
      <c r="P83" s="60"/>
      <c r="Q83" s="60"/>
      <c r="R83" s="60"/>
      <c r="S83" s="60"/>
      <c r="T83" s="12" t="str">
        <f>IF(VLOOKUP($A83,'02　利用者データ'!$A$4:$S$504,14,FALSE)="","",VLOOKUP($A83,'02　利用者データ'!$A$4:$S$504,14,FALSE))</f>
        <v/>
      </c>
      <c r="U83" s="13" t="str">
        <f>IF(VLOOKUP($A83,'02　利用者データ'!$A$4:$S$504,7,FALSE)="","",VLOOKUP($A83,'02　利用者データ'!$A$4:$S$504,7,FALSE))</f>
        <v/>
      </c>
      <c r="V83" s="61" t="str">
        <f>IF(VLOOKUP($A83,'02　利用者データ'!$A$4:$S$504,15,FALSE)="","",VLOOKUP($A83,'02　利用者データ'!$A$4:$S$504,15,FALSE))</f>
        <v/>
      </c>
      <c r="W83" s="61" t="str">
        <f>IF(VLOOKUP($A83,'02　利用者データ'!$A$4:$S$504,10,FALSE)="","",VLOOKUP($A83,'02　利用者データ'!$A$4:$S$504,10,FALSE))</f>
        <v/>
      </c>
      <c r="X83" s="61" t="str">
        <f>IF(VLOOKUP($A83,'02　利用者データ'!$A$4:$S$504,10,FALSE)="","",VLOOKUP($A83,'02　利用者データ'!$A$4:$S$504,10,FALSE))</f>
        <v/>
      </c>
      <c r="Y83" s="61" t="str">
        <f t="shared" ref="Y83" si="158">IF(T83="","",IF(T83&gt;=43831,"令和"&amp;YEAR(T83)-2018,IF(T83&gt;=43586,"令和元",TEXT(T83,"ggg")&amp;IF(TEXT(T83,"e")="1","元",TEXT(T83,"e"))))&amp;TEXT(T83,"年m月d日"))</f>
        <v/>
      </c>
      <c r="Z83" s="61" t="str">
        <f t="shared" si="31"/>
        <v/>
      </c>
      <c r="AA83" s="61" t="str">
        <f t="shared" si="32"/>
        <v/>
      </c>
      <c r="AB83" s="61" t="str">
        <f t="shared" si="33"/>
        <v/>
      </c>
      <c r="AC8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8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83" s="59" t="str">
        <f>IF(VLOOKUP($A83,'02　利用者データ'!$A$4:$S$504,3,FALSE)="","",VLOOKUP($A83,'02　利用者データ'!$A$4:$S$504,3,FALSE))</f>
        <v/>
      </c>
      <c r="AF83" s="59"/>
      <c r="AG83" s="59"/>
      <c r="AH83" s="59"/>
      <c r="AI83" s="59"/>
      <c r="AJ83" s="59"/>
      <c r="AK83" s="59"/>
      <c r="AL83" s="59"/>
      <c r="AM83" s="62" t="str">
        <f t="shared" ref="AM83" si="159">IF(U83="","",IF(U83&gt;=43831,"令和"&amp;YEAR(U83)-2018,IF(U83&gt;=43586,"令和元",TEXT(U83,"ggg")&amp;IF(TEXT(U83,"e")="1","元",TEXT(U83,"e"))))&amp;TEXT(U83,"年m月d日"))</f>
        <v/>
      </c>
      <c r="AN83" s="63" t="str">
        <f t="shared" si="35"/>
        <v/>
      </c>
      <c r="AO83" s="63" t="str">
        <f t="shared" si="36"/>
        <v/>
      </c>
      <c r="AP83" s="63" t="str">
        <f t="shared" si="37"/>
        <v/>
      </c>
      <c r="AQ83" s="63" t="str">
        <f t="shared" si="38"/>
        <v/>
      </c>
      <c r="AR83" s="64" t="str">
        <f t="shared" si="39"/>
        <v/>
      </c>
    </row>
    <row r="84" spans="1:44" ht="21" customHeight="1" x14ac:dyDescent="0.15">
      <c r="A84" s="58"/>
      <c r="B84" s="58"/>
      <c r="C84" s="68" t="str">
        <f>IF(VLOOKUP($A83,'02　利用者データ'!$A$4:$S$504,9,FALSE)="","",VLOOKUP($A83,'02　利用者データ'!$A$4:$S$504,9,FALSE))</f>
        <v/>
      </c>
      <c r="D84" s="68"/>
      <c r="E84" s="68"/>
      <c r="F84" s="68"/>
      <c r="G84" s="68"/>
      <c r="H84" s="68"/>
      <c r="I84" s="68"/>
      <c r="J84" s="68"/>
      <c r="K84" s="69" t="str">
        <f>IF(VLOOKUP($A83,'02　利用者データ'!$A$4:$S$504,6,FALSE)="","",VLOOKUP($A83,'02　利用者データ'!$A$4:$S$504,6,FALSE))</f>
        <v/>
      </c>
      <c r="L84" s="70"/>
      <c r="M84" s="70"/>
      <c r="N84" s="70"/>
      <c r="O84" s="70"/>
      <c r="P84" s="70"/>
      <c r="Q84" s="70"/>
      <c r="R84" s="70"/>
      <c r="S84" s="70"/>
      <c r="T84" s="70"/>
      <c r="U84" s="71"/>
      <c r="V84" s="61" t="e">
        <f>IF(VLOOKUP($A84,'02　利用者データ'!$A$4:$S$504,10,FALSE)="","",VLOOKUP($A84,'02　利用者データ'!$A$4:$S$504,10,FALSE))</f>
        <v>#N/A</v>
      </c>
      <c r="W84" s="61" t="e">
        <f>IF(VLOOKUP($A84,'02　利用者データ'!$A$4:$S$504,10,FALSE)="","",VLOOKUP($A84,'02　利用者データ'!$A$4:$S$504,10,FALSE))</f>
        <v>#N/A</v>
      </c>
      <c r="X84" s="61" t="e">
        <f>IF(VLOOKUP($A84,'02　利用者データ'!$A$4:$S$504,10,FALSE)="","",VLOOKUP($A84,'02　利用者データ'!$A$4:$S$504,10,FALSE))</f>
        <v>#N/A</v>
      </c>
      <c r="Y84" s="61" t="str">
        <f t="shared" ref="Y84" si="160">IF(AQ84="","",IF($AR$15&gt;=43831,"令和"&amp;YEAR($AR$15)-2018,IF($AR$15&gt;=43586,"令和元",TEXT($AR$15,"ggg")&amp;IF(TEXT($AR$15,"e")="1","元",TEXT($AR$15,"e"))))&amp;TEXT($AR$15,"年m月d日"))</f>
        <v/>
      </c>
      <c r="Z84" s="61" t="str">
        <f t="shared" si="31"/>
        <v/>
      </c>
      <c r="AA84" s="61" t="str">
        <f t="shared" si="32"/>
        <v/>
      </c>
      <c r="AB84" s="61" t="str">
        <f t="shared" si="33"/>
        <v/>
      </c>
      <c r="AC8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8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84" s="68" t="str">
        <f>IF(VLOOKUP($A83,'02　利用者データ'!$A$4:$S$504,2,FALSE)="","",VLOOKUP($A83,'02　利用者データ'!$A$4:$S$504,2,FALSE))</f>
        <v/>
      </c>
      <c r="AF84" s="68"/>
      <c r="AG84" s="68"/>
      <c r="AH84" s="68"/>
      <c r="AI84" s="68"/>
      <c r="AJ84" s="68"/>
      <c r="AK84" s="68"/>
      <c r="AL84" s="68"/>
      <c r="AM84" s="65" t="str">
        <f t="shared" ref="AM84" si="161">IF(AV84="","",IF($AR$15&gt;=43831,"令和"&amp;YEAR($AR$15)-2018,IF($AR$15&gt;=43586,"令和元",TEXT($AR$15,"ggg")&amp;IF(TEXT($AR$15,"e")="1","元",TEXT($AR$15,"e"))))&amp;TEXT($AR$15,"年m月d日"))</f>
        <v/>
      </c>
      <c r="AN84" s="66" t="str">
        <f t="shared" si="35"/>
        <v/>
      </c>
      <c r="AO84" s="66" t="str">
        <f t="shared" si="36"/>
        <v/>
      </c>
      <c r="AP84" s="66" t="str">
        <f t="shared" si="37"/>
        <v/>
      </c>
      <c r="AQ84" s="66" t="str">
        <f t="shared" si="38"/>
        <v/>
      </c>
      <c r="AR84" s="67" t="str">
        <f t="shared" si="39"/>
        <v/>
      </c>
    </row>
    <row r="85" spans="1:44" ht="15" customHeight="1" x14ac:dyDescent="0.15">
      <c r="A85" s="58">
        <v>35</v>
      </c>
      <c r="B85" s="58"/>
      <c r="C85" s="59" t="str">
        <f>IF(VLOOKUP($A85,'02　利用者データ'!$A$4:$S$504,10,FALSE)="","",VLOOKUP($A85,'02　利用者データ'!$A$4:$S$504,10,FALSE))</f>
        <v/>
      </c>
      <c r="D85" s="59"/>
      <c r="E85" s="59"/>
      <c r="F85" s="59"/>
      <c r="G85" s="59"/>
      <c r="H85" s="59"/>
      <c r="I85" s="59"/>
      <c r="J85" s="59"/>
      <c r="K85" s="8" t="s">
        <v>10</v>
      </c>
      <c r="L85" s="60" t="str">
        <f>IF(VLOOKUP($A85,'02　利用者データ'!$A$4:$S$504,5,FALSE)="","",VLOOKUP($A85,'02　利用者データ'!$A$4:$S$504,5,FALSE))</f>
        <v/>
      </c>
      <c r="M85" s="60"/>
      <c r="N85" s="60"/>
      <c r="O85" s="60"/>
      <c r="P85" s="60"/>
      <c r="Q85" s="60"/>
      <c r="R85" s="60"/>
      <c r="S85" s="60"/>
      <c r="T85" s="12" t="str">
        <f>IF(VLOOKUP($A85,'02　利用者データ'!$A$4:$S$504,14,FALSE)="","",VLOOKUP($A85,'02　利用者データ'!$A$4:$S$504,14,FALSE))</f>
        <v/>
      </c>
      <c r="U85" s="13" t="str">
        <f>IF(VLOOKUP($A85,'02　利用者データ'!$A$4:$S$504,7,FALSE)="","",VLOOKUP($A85,'02　利用者データ'!$A$4:$S$504,7,FALSE))</f>
        <v/>
      </c>
      <c r="V85" s="61" t="str">
        <f>IF(VLOOKUP($A85,'02　利用者データ'!$A$4:$S$504,15,FALSE)="","",VLOOKUP($A85,'02　利用者データ'!$A$4:$S$504,15,FALSE))</f>
        <v/>
      </c>
      <c r="W85" s="61" t="str">
        <f>IF(VLOOKUP($A85,'02　利用者データ'!$A$4:$S$504,10,FALSE)="","",VLOOKUP($A85,'02　利用者データ'!$A$4:$S$504,10,FALSE))</f>
        <v/>
      </c>
      <c r="X85" s="61" t="str">
        <f>IF(VLOOKUP($A85,'02　利用者データ'!$A$4:$S$504,10,FALSE)="","",VLOOKUP($A85,'02　利用者データ'!$A$4:$S$504,10,FALSE))</f>
        <v/>
      </c>
      <c r="Y85" s="61" t="str">
        <f t="shared" ref="Y85" si="162">IF(T85="","",IF(T85&gt;=43831,"令和"&amp;YEAR(T85)-2018,IF(T85&gt;=43586,"令和元",TEXT(T85,"ggg")&amp;IF(TEXT(T85,"e")="1","元",TEXT(T85,"e"))))&amp;TEXT(T85,"年m月d日"))</f>
        <v/>
      </c>
      <c r="Z85" s="61" t="str">
        <f t="shared" si="31"/>
        <v/>
      </c>
      <c r="AA85" s="61" t="str">
        <f t="shared" si="32"/>
        <v/>
      </c>
      <c r="AB85" s="61" t="str">
        <f t="shared" si="33"/>
        <v/>
      </c>
      <c r="AC8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8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85" s="59" t="str">
        <f>IF(VLOOKUP($A85,'02　利用者データ'!$A$4:$S$504,3,FALSE)="","",VLOOKUP($A85,'02　利用者データ'!$A$4:$S$504,3,FALSE))</f>
        <v/>
      </c>
      <c r="AF85" s="59"/>
      <c r="AG85" s="59"/>
      <c r="AH85" s="59"/>
      <c r="AI85" s="59"/>
      <c r="AJ85" s="59"/>
      <c r="AK85" s="59"/>
      <c r="AL85" s="59"/>
      <c r="AM85" s="62" t="str">
        <f t="shared" ref="AM85" si="163">IF(U85="","",IF(U85&gt;=43831,"令和"&amp;YEAR(U85)-2018,IF(U85&gt;=43586,"令和元",TEXT(U85,"ggg")&amp;IF(TEXT(U85,"e")="1","元",TEXT(U85,"e"))))&amp;TEXT(U85,"年m月d日"))</f>
        <v/>
      </c>
      <c r="AN85" s="63" t="str">
        <f t="shared" si="35"/>
        <v/>
      </c>
      <c r="AO85" s="63" t="str">
        <f t="shared" si="36"/>
        <v/>
      </c>
      <c r="AP85" s="63" t="str">
        <f t="shared" si="37"/>
        <v/>
      </c>
      <c r="AQ85" s="63" t="str">
        <f t="shared" si="38"/>
        <v/>
      </c>
      <c r="AR85" s="64" t="str">
        <f t="shared" si="39"/>
        <v/>
      </c>
    </row>
    <row r="86" spans="1:44" ht="21" customHeight="1" x14ac:dyDescent="0.15">
      <c r="A86" s="58"/>
      <c r="B86" s="58"/>
      <c r="C86" s="68" t="str">
        <f>IF(VLOOKUP($A85,'02　利用者データ'!$A$4:$S$504,9,FALSE)="","",VLOOKUP($A85,'02　利用者データ'!$A$4:$S$504,9,FALSE))</f>
        <v/>
      </c>
      <c r="D86" s="68"/>
      <c r="E86" s="68"/>
      <c r="F86" s="68"/>
      <c r="G86" s="68"/>
      <c r="H86" s="68"/>
      <c r="I86" s="68"/>
      <c r="J86" s="68"/>
      <c r="K86" s="69" t="str">
        <f>IF(VLOOKUP($A85,'02　利用者データ'!$A$4:$S$504,6,FALSE)="","",VLOOKUP($A85,'02　利用者データ'!$A$4:$S$504,6,FALSE))</f>
        <v/>
      </c>
      <c r="L86" s="70"/>
      <c r="M86" s="70"/>
      <c r="N86" s="70"/>
      <c r="O86" s="70"/>
      <c r="P86" s="70"/>
      <c r="Q86" s="70"/>
      <c r="R86" s="70"/>
      <c r="S86" s="70"/>
      <c r="T86" s="70"/>
      <c r="U86" s="71"/>
      <c r="V86" s="61" t="e">
        <f>IF(VLOOKUP($A86,'02　利用者データ'!$A$4:$S$504,10,FALSE)="","",VLOOKUP($A86,'02　利用者データ'!$A$4:$S$504,10,FALSE))</f>
        <v>#N/A</v>
      </c>
      <c r="W86" s="61" t="e">
        <f>IF(VLOOKUP($A86,'02　利用者データ'!$A$4:$S$504,10,FALSE)="","",VLOOKUP($A86,'02　利用者データ'!$A$4:$S$504,10,FALSE))</f>
        <v>#N/A</v>
      </c>
      <c r="X86" s="61" t="e">
        <f>IF(VLOOKUP($A86,'02　利用者データ'!$A$4:$S$504,10,FALSE)="","",VLOOKUP($A86,'02　利用者データ'!$A$4:$S$504,10,FALSE))</f>
        <v>#N/A</v>
      </c>
      <c r="Y86" s="61" t="str">
        <f t="shared" ref="Y86" si="164">IF(AQ86="","",IF($AR$15&gt;=43831,"令和"&amp;YEAR($AR$15)-2018,IF($AR$15&gt;=43586,"令和元",TEXT($AR$15,"ggg")&amp;IF(TEXT($AR$15,"e")="1","元",TEXT($AR$15,"e"))))&amp;TEXT($AR$15,"年m月d日"))</f>
        <v/>
      </c>
      <c r="Z86" s="61" t="str">
        <f t="shared" si="31"/>
        <v/>
      </c>
      <c r="AA86" s="61" t="str">
        <f t="shared" si="32"/>
        <v/>
      </c>
      <c r="AB86" s="61" t="str">
        <f t="shared" si="33"/>
        <v/>
      </c>
      <c r="AC8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8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86" s="68" t="str">
        <f>IF(VLOOKUP($A85,'02　利用者データ'!$A$4:$S$504,2,FALSE)="","",VLOOKUP($A85,'02　利用者データ'!$A$4:$S$504,2,FALSE))</f>
        <v/>
      </c>
      <c r="AF86" s="68"/>
      <c r="AG86" s="68"/>
      <c r="AH86" s="68"/>
      <c r="AI86" s="68"/>
      <c r="AJ86" s="68"/>
      <c r="AK86" s="68"/>
      <c r="AL86" s="68"/>
      <c r="AM86" s="65" t="str">
        <f t="shared" ref="AM86" si="165">IF(AV86="","",IF($AR$15&gt;=43831,"令和"&amp;YEAR($AR$15)-2018,IF($AR$15&gt;=43586,"令和元",TEXT($AR$15,"ggg")&amp;IF(TEXT($AR$15,"e")="1","元",TEXT($AR$15,"e"))))&amp;TEXT($AR$15,"年m月d日"))</f>
        <v/>
      </c>
      <c r="AN86" s="66" t="str">
        <f t="shared" si="35"/>
        <v/>
      </c>
      <c r="AO86" s="66" t="str">
        <f t="shared" si="36"/>
        <v/>
      </c>
      <c r="AP86" s="66" t="str">
        <f t="shared" si="37"/>
        <v/>
      </c>
      <c r="AQ86" s="66" t="str">
        <f t="shared" si="38"/>
        <v/>
      </c>
      <c r="AR86" s="67" t="str">
        <f t="shared" si="39"/>
        <v/>
      </c>
    </row>
    <row r="87" spans="1:44" ht="15" customHeight="1" x14ac:dyDescent="0.15">
      <c r="A87" s="58">
        <v>36</v>
      </c>
      <c r="B87" s="58"/>
      <c r="C87" s="59" t="str">
        <f>IF(VLOOKUP($A87,'02　利用者データ'!$A$4:$S$504,10,FALSE)="","",VLOOKUP($A87,'02　利用者データ'!$A$4:$S$504,10,FALSE))</f>
        <v/>
      </c>
      <c r="D87" s="59"/>
      <c r="E87" s="59"/>
      <c r="F87" s="59"/>
      <c r="G87" s="59"/>
      <c r="H87" s="59"/>
      <c r="I87" s="59"/>
      <c r="J87" s="59"/>
      <c r="K87" s="8" t="s">
        <v>10</v>
      </c>
      <c r="L87" s="60" t="str">
        <f>IF(VLOOKUP($A87,'02　利用者データ'!$A$4:$S$504,5,FALSE)="","",VLOOKUP($A87,'02　利用者データ'!$A$4:$S$504,5,FALSE))</f>
        <v/>
      </c>
      <c r="M87" s="60"/>
      <c r="N87" s="60"/>
      <c r="O87" s="60"/>
      <c r="P87" s="60"/>
      <c r="Q87" s="60"/>
      <c r="R87" s="60"/>
      <c r="S87" s="60"/>
      <c r="T87" s="12" t="str">
        <f>IF(VLOOKUP($A87,'02　利用者データ'!$A$4:$S$504,14,FALSE)="","",VLOOKUP($A87,'02　利用者データ'!$A$4:$S$504,14,FALSE))</f>
        <v/>
      </c>
      <c r="U87" s="13" t="str">
        <f>IF(VLOOKUP($A87,'02　利用者データ'!$A$4:$S$504,7,FALSE)="","",VLOOKUP($A87,'02　利用者データ'!$A$4:$S$504,7,FALSE))</f>
        <v/>
      </c>
      <c r="V87" s="61" t="str">
        <f>IF(VLOOKUP($A87,'02　利用者データ'!$A$4:$S$504,15,FALSE)="","",VLOOKUP($A87,'02　利用者データ'!$A$4:$S$504,15,FALSE))</f>
        <v/>
      </c>
      <c r="W87" s="61" t="str">
        <f>IF(VLOOKUP($A87,'02　利用者データ'!$A$4:$S$504,10,FALSE)="","",VLOOKUP($A87,'02　利用者データ'!$A$4:$S$504,10,FALSE))</f>
        <v/>
      </c>
      <c r="X87" s="61" t="str">
        <f>IF(VLOOKUP($A87,'02　利用者データ'!$A$4:$S$504,10,FALSE)="","",VLOOKUP($A87,'02　利用者データ'!$A$4:$S$504,10,FALSE))</f>
        <v/>
      </c>
      <c r="Y87" s="61" t="str">
        <f t="shared" ref="Y87" si="166">IF(T87="","",IF(T87&gt;=43831,"令和"&amp;YEAR(T87)-2018,IF(T87&gt;=43586,"令和元",TEXT(T87,"ggg")&amp;IF(TEXT(T87,"e")="1","元",TEXT(T87,"e"))))&amp;TEXT(T87,"年m月d日"))</f>
        <v/>
      </c>
      <c r="Z87" s="61" t="str">
        <f t="shared" ref="Z87:Z150" si="167">IF(AR87="","",IF($AR$15&gt;=43831,"令和"&amp;YEAR($AR$15)-2018,IF($AR$15&gt;=43586,"令和元",TEXT($AR$15,"ggg")&amp;IF(TEXT($AR$15,"e")="1","元",TEXT($AR$15,"e"))))&amp;TEXT($AR$15,"年m月d日"))</f>
        <v/>
      </c>
      <c r="AA87" s="61" t="str">
        <f t="shared" ref="AA87:AA150" si="168">IF(AS87="","",IF($AR$15&gt;=43831,"令和"&amp;YEAR($AR$15)-2018,IF($AR$15&gt;=43586,"令和元",TEXT($AR$15,"ggg")&amp;IF(TEXT($AR$15,"e")="1","元",TEXT($AR$15,"e"))))&amp;TEXT($AR$15,"年m月d日"))</f>
        <v/>
      </c>
      <c r="AB87" s="61" t="str">
        <f t="shared" ref="AB87:AB150" si="169">IF(AT87="","",IF($AR$15&gt;=43831,"令和"&amp;YEAR($AR$15)-2018,IF($AR$15&gt;=43586,"令和元",TEXT($AR$15,"ggg")&amp;IF(TEXT($AR$15,"e")="1","元",TEXT($AR$15,"e"))))&amp;TEXT($AR$15,"年m月d日"))</f>
        <v/>
      </c>
      <c r="AC8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8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87" s="59" t="str">
        <f>IF(VLOOKUP($A87,'02　利用者データ'!$A$4:$S$504,3,FALSE)="","",VLOOKUP($A87,'02　利用者データ'!$A$4:$S$504,3,FALSE))</f>
        <v/>
      </c>
      <c r="AF87" s="59"/>
      <c r="AG87" s="59"/>
      <c r="AH87" s="59"/>
      <c r="AI87" s="59"/>
      <c r="AJ87" s="59"/>
      <c r="AK87" s="59"/>
      <c r="AL87" s="59"/>
      <c r="AM87" s="62" t="str">
        <f t="shared" ref="AM87" si="170">IF(U87="","",IF(U87&gt;=43831,"令和"&amp;YEAR(U87)-2018,IF(U87&gt;=43586,"令和元",TEXT(U87,"ggg")&amp;IF(TEXT(U87,"e")="1","元",TEXT(U87,"e"))))&amp;TEXT(U87,"年m月d日"))</f>
        <v/>
      </c>
      <c r="AN87" s="63" t="str">
        <f t="shared" ref="AN87:AN150" si="171">IF(AW87="","",IF($AR$15&gt;=43831,"令和"&amp;YEAR($AR$15)-2018,IF($AR$15&gt;=43586,"令和元",TEXT($AR$15,"ggg")&amp;IF(TEXT($AR$15,"e")="1","元",TEXT($AR$15,"e"))))&amp;TEXT($AR$15,"年m月d日"))</f>
        <v/>
      </c>
      <c r="AO87" s="63" t="str">
        <f t="shared" ref="AO87:AO150" si="172">IF(AX87="","",IF($AR$15&gt;=43831,"令和"&amp;YEAR($AR$15)-2018,IF($AR$15&gt;=43586,"令和元",TEXT($AR$15,"ggg")&amp;IF(TEXT($AR$15,"e")="1","元",TEXT($AR$15,"e"))))&amp;TEXT($AR$15,"年m月d日"))</f>
        <v/>
      </c>
      <c r="AP87" s="63" t="str">
        <f t="shared" ref="AP87:AP150" si="173">IF(AY87="","",IF($AR$15&gt;=43831,"令和"&amp;YEAR($AR$15)-2018,IF($AR$15&gt;=43586,"令和元",TEXT($AR$15,"ggg")&amp;IF(TEXT($AR$15,"e")="1","元",TEXT($AR$15,"e"))))&amp;TEXT($AR$15,"年m月d日"))</f>
        <v/>
      </c>
      <c r="AQ87" s="63" t="str">
        <f t="shared" ref="AQ87:AQ150" si="174">IF(AZ87="","",IF($AR$15&gt;=43831,"令和"&amp;YEAR($AR$15)-2018,IF($AR$15&gt;=43586,"令和元",TEXT($AR$15,"ggg")&amp;IF(TEXT($AR$15,"e")="1","元",TEXT($AR$15,"e"))))&amp;TEXT($AR$15,"年m月d日"))</f>
        <v/>
      </c>
      <c r="AR87" s="64" t="str">
        <f t="shared" ref="AR87:AR150" si="175">IF(BA87="","",IF($AR$15&gt;=43831,"令和"&amp;YEAR($AR$15)-2018,IF($AR$15&gt;=43586,"令和元",TEXT($AR$15,"ggg")&amp;IF(TEXT($AR$15,"e")="1","元",TEXT($AR$15,"e"))))&amp;TEXT($AR$15,"年m月d日"))</f>
        <v/>
      </c>
    </row>
    <row r="88" spans="1:44" ht="21" customHeight="1" x14ac:dyDescent="0.15">
      <c r="A88" s="58"/>
      <c r="B88" s="58"/>
      <c r="C88" s="68" t="str">
        <f>IF(VLOOKUP($A87,'02　利用者データ'!$A$4:$S$504,9,FALSE)="","",VLOOKUP($A87,'02　利用者データ'!$A$4:$S$504,9,FALSE))</f>
        <v/>
      </c>
      <c r="D88" s="68"/>
      <c r="E88" s="68"/>
      <c r="F88" s="68"/>
      <c r="G88" s="68"/>
      <c r="H88" s="68"/>
      <c r="I88" s="68"/>
      <c r="J88" s="68"/>
      <c r="K88" s="69" t="str">
        <f>IF(VLOOKUP($A87,'02　利用者データ'!$A$4:$S$504,6,FALSE)="","",VLOOKUP($A87,'02　利用者データ'!$A$4:$S$504,6,FALSE))</f>
        <v/>
      </c>
      <c r="L88" s="70"/>
      <c r="M88" s="70"/>
      <c r="N88" s="70"/>
      <c r="O88" s="70"/>
      <c r="P88" s="70"/>
      <c r="Q88" s="70"/>
      <c r="R88" s="70"/>
      <c r="S88" s="70"/>
      <c r="T88" s="70"/>
      <c r="U88" s="71"/>
      <c r="V88" s="61" t="e">
        <f>IF(VLOOKUP($A88,'02　利用者データ'!$A$4:$S$504,10,FALSE)="","",VLOOKUP($A88,'02　利用者データ'!$A$4:$S$504,10,FALSE))</f>
        <v>#N/A</v>
      </c>
      <c r="W88" s="61" t="e">
        <f>IF(VLOOKUP($A88,'02　利用者データ'!$A$4:$S$504,10,FALSE)="","",VLOOKUP($A88,'02　利用者データ'!$A$4:$S$504,10,FALSE))</f>
        <v>#N/A</v>
      </c>
      <c r="X88" s="61" t="e">
        <f>IF(VLOOKUP($A88,'02　利用者データ'!$A$4:$S$504,10,FALSE)="","",VLOOKUP($A88,'02　利用者データ'!$A$4:$S$504,10,FALSE))</f>
        <v>#N/A</v>
      </c>
      <c r="Y88" s="61" t="str">
        <f t="shared" ref="Y88" si="176">IF(AQ88="","",IF($AR$15&gt;=43831,"令和"&amp;YEAR($AR$15)-2018,IF($AR$15&gt;=43586,"令和元",TEXT($AR$15,"ggg")&amp;IF(TEXT($AR$15,"e")="1","元",TEXT($AR$15,"e"))))&amp;TEXT($AR$15,"年m月d日"))</f>
        <v/>
      </c>
      <c r="Z88" s="61" t="str">
        <f t="shared" si="167"/>
        <v/>
      </c>
      <c r="AA88" s="61" t="str">
        <f t="shared" si="168"/>
        <v/>
      </c>
      <c r="AB88" s="61" t="str">
        <f t="shared" si="169"/>
        <v/>
      </c>
      <c r="AC8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8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88" s="68" t="str">
        <f>IF(VLOOKUP($A87,'02　利用者データ'!$A$4:$S$504,2,FALSE)="","",VLOOKUP($A87,'02　利用者データ'!$A$4:$S$504,2,FALSE))</f>
        <v/>
      </c>
      <c r="AF88" s="68"/>
      <c r="AG88" s="68"/>
      <c r="AH88" s="68"/>
      <c r="AI88" s="68"/>
      <c r="AJ88" s="68"/>
      <c r="AK88" s="68"/>
      <c r="AL88" s="68"/>
      <c r="AM88" s="65" t="str">
        <f t="shared" ref="AM88" si="177">IF(AV88="","",IF($AR$15&gt;=43831,"令和"&amp;YEAR($AR$15)-2018,IF($AR$15&gt;=43586,"令和元",TEXT($AR$15,"ggg")&amp;IF(TEXT($AR$15,"e")="1","元",TEXT($AR$15,"e"))))&amp;TEXT($AR$15,"年m月d日"))</f>
        <v/>
      </c>
      <c r="AN88" s="66" t="str">
        <f t="shared" si="171"/>
        <v/>
      </c>
      <c r="AO88" s="66" t="str">
        <f t="shared" si="172"/>
        <v/>
      </c>
      <c r="AP88" s="66" t="str">
        <f t="shared" si="173"/>
        <v/>
      </c>
      <c r="AQ88" s="66" t="str">
        <f t="shared" si="174"/>
        <v/>
      </c>
      <c r="AR88" s="67" t="str">
        <f t="shared" si="175"/>
        <v/>
      </c>
    </row>
    <row r="89" spans="1:44" ht="15" customHeight="1" x14ac:dyDescent="0.15">
      <c r="A89" s="58">
        <v>37</v>
      </c>
      <c r="B89" s="58"/>
      <c r="C89" s="59" t="str">
        <f>IF(VLOOKUP($A89,'02　利用者データ'!$A$4:$S$504,10,FALSE)="","",VLOOKUP($A89,'02　利用者データ'!$A$4:$S$504,10,FALSE))</f>
        <v/>
      </c>
      <c r="D89" s="59"/>
      <c r="E89" s="59"/>
      <c r="F89" s="59"/>
      <c r="G89" s="59"/>
      <c r="H89" s="59"/>
      <c r="I89" s="59"/>
      <c r="J89" s="59"/>
      <c r="K89" s="8" t="s">
        <v>10</v>
      </c>
      <c r="L89" s="60" t="str">
        <f>IF(VLOOKUP($A89,'02　利用者データ'!$A$4:$S$504,5,FALSE)="","",VLOOKUP($A89,'02　利用者データ'!$A$4:$S$504,5,FALSE))</f>
        <v/>
      </c>
      <c r="M89" s="60"/>
      <c r="N89" s="60"/>
      <c r="O89" s="60"/>
      <c r="P89" s="60"/>
      <c r="Q89" s="60"/>
      <c r="R89" s="60"/>
      <c r="S89" s="60"/>
      <c r="T89" s="12" t="str">
        <f>IF(VLOOKUP($A89,'02　利用者データ'!$A$4:$S$504,14,FALSE)="","",VLOOKUP($A89,'02　利用者データ'!$A$4:$S$504,14,FALSE))</f>
        <v/>
      </c>
      <c r="U89" s="13" t="str">
        <f>IF(VLOOKUP($A89,'02　利用者データ'!$A$4:$S$504,7,FALSE)="","",VLOOKUP($A89,'02　利用者データ'!$A$4:$S$504,7,FALSE))</f>
        <v/>
      </c>
      <c r="V89" s="61" t="str">
        <f>IF(VLOOKUP($A89,'02　利用者データ'!$A$4:$S$504,15,FALSE)="","",VLOOKUP($A89,'02　利用者データ'!$A$4:$S$504,15,FALSE))</f>
        <v/>
      </c>
      <c r="W89" s="61" t="str">
        <f>IF(VLOOKUP($A89,'02　利用者データ'!$A$4:$S$504,10,FALSE)="","",VLOOKUP($A89,'02　利用者データ'!$A$4:$S$504,10,FALSE))</f>
        <v/>
      </c>
      <c r="X89" s="61" t="str">
        <f>IF(VLOOKUP($A89,'02　利用者データ'!$A$4:$S$504,10,FALSE)="","",VLOOKUP($A89,'02　利用者データ'!$A$4:$S$504,10,FALSE))</f>
        <v/>
      </c>
      <c r="Y89" s="61" t="str">
        <f t="shared" ref="Y89" si="178">IF(T89="","",IF(T89&gt;=43831,"令和"&amp;YEAR(T89)-2018,IF(T89&gt;=43586,"令和元",TEXT(T89,"ggg")&amp;IF(TEXT(T89,"e")="1","元",TEXT(T89,"e"))))&amp;TEXT(T89,"年m月d日"))</f>
        <v/>
      </c>
      <c r="Z89" s="61" t="str">
        <f t="shared" si="167"/>
        <v/>
      </c>
      <c r="AA89" s="61" t="str">
        <f t="shared" si="168"/>
        <v/>
      </c>
      <c r="AB89" s="61" t="str">
        <f t="shared" si="169"/>
        <v/>
      </c>
      <c r="AC8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8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89" s="59" t="str">
        <f>IF(VLOOKUP($A89,'02　利用者データ'!$A$4:$S$504,3,FALSE)="","",VLOOKUP($A89,'02　利用者データ'!$A$4:$S$504,3,FALSE))</f>
        <v/>
      </c>
      <c r="AF89" s="59"/>
      <c r="AG89" s="59"/>
      <c r="AH89" s="59"/>
      <c r="AI89" s="59"/>
      <c r="AJ89" s="59"/>
      <c r="AK89" s="59"/>
      <c r="AL89" s="59"/>
      <c r="AM89" s="62" t="str">
        <f t="shared" ref="AM89" si="179">IF(U89="","",IF(U89&gt;=43831,"令和"&amp;YEAR(U89)-2018,IF(U89&gt;=43586,"令和元",TEXT(U89,"ggg")&amp;IF(TEXT(U89,"e")="1","元",TEXT(U89,"e"))))&amp;TEXT(U89,"年m月d日"))</f>
        <v/>
      </c>
      <c r="AN89" s="63" t="str">
        <f t="shared" si="171"/>
        <v/>
      </c>
      <c r="AO89" s="63" t="str">
        <f t="shared" si="172"/>
        <v/>
      </c>
      <c r="AP89" s="63" t="str">
        <f t="shared" si="173"/>
        <v/>
      </c>
      <c r="AQ89" s="63" t="str">
        <f t="shared" si="174"/>
        <v/>
      </c>
      <c r="AR89" s="64" t="str">
        <f t="shared" si="175"/>
        <v/>
      </c>
    </row>
    <row r="90" spans="1:44" ht="21" customHeight="1" x14ac:dyDescent="0.15">
      <c r="A90" s="58"/>
      <c r="B90" s="58"/>
      <c r="C90" s="68" t="str">
        <f>IF(VLOOKUP($A89,'02　利用者データ'!$A$4:$S$504,9,FALSE)="","",VLOOKUP($A89,'02　利用者データ'!$A$4:$S$504,9,FALSE))</f>
        <v/>
      </c>
      <c r="D90" s="68"/>
      <c r="E90" s="68"/>
      <c r="F90" s="68"/>
      <c r="G90" s="68"/>
      <c r="H90" s="68"/>
      <c r="I90" s="68"/>
      <c r="J90" s="68"/>
      <c r="K90" s="69" t="str">
        <f>IF(VLOOKUP($A89,'02　利用者データ'!$A$4:$S$504,6,FALSE)="","",VLOOKUP($A89,'02　利用者データ'!$A$4:$S$504,6,FALSE))</f>
        <v/>
      </c>
      <c r="L90" s="70"/>
      <c r="M90" s="70"/>
      <c r="N90" s="70"/>
      <c r="O90" s="70"/>
      <c r="P90" s="70"/>
      <c r="Q90" s="70"/>
      <c r="R90" s="70"/>
      <c r="S90" s="70"/>
      <c r="T90" s="70"/>
      <c r="U90" s="71"/>
      <c r="V90" s="61" t="e">
        <f>IF(VLOOKUP($A90,'02　利用者データ'!$A$4:$S$504,10,FALSE)="","",VLOOKUP($A90,'02　利用者データ'!$A$4:$S$504,10,FALSE))</f>
        <v>#N/A</v>
      </c>
      <c r="W90" s="61" t="e">
        <f>IF(VLOOKUP($A90,'02　利用者データ'!$A$4:$S$504,10,FALSE)="","",VLOOKUP($A90,'02　利用者データ'!$A$4:$S$504,10,FALSE))</f>
        <v>#N/A</v>
      </c>
      <c r="X90" s="61" t="e">
        <f>IF(VLOOKUP($A90,'02　利用者データ'!$A$4:$S$504,10,FALSE)="","",VLOOKUP($A90,'02　利用者データ'!$A$4:$S$504,10,FALSE))</f>
        <v>#N/A</v>
      </c>
      <c r="Y90" s="61" t="str">
        <f t="shared" ref="Y90" si="180">IF(AQ90="","",IF($AR$15&gt;=43831,"令和"&amp;YEAR($AR$15)-2018,IF($AR$15&gt;=43586,"令和元",TEXT($AR$15,"ggg")&amp;IF(TEXT($AR$15,"e")="1","元",TEXT($AR$15,"e"))))&amp;TEXT($AR$15,"年m月d日"))</f>
        <v/>
      </c>
      <c r="Z90" s="61" t="str">
        <f t="shared" si="167"/>
        <v/>
      </c>
      <c r="AA90" s="61" t="str">
        <f t="shared" si="168"/>
        <v/>
      </c>
      <c r="AB90" s="61" t="str">
        <f t="shared" si="169"/>
        <v/>
      </c>
      <c r="AC9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9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90" s="68" t="str">
        <f>IF(VLOOKUP($A89,'02　利用者データ'!$A$4:$S$504,2,FALSE)="","",VLOOKUP($A89,'02　利用者データ'!$A$4:$S$504,2,FALSE))</f>
        <v/>
      </c>
      <c r="AF90" s="68"/>
      <c r="AG90" s="68"/>
      <c r="AH90" s="68"/>
      <c r="AI90" s="68"/>
      <c r="AJ90" s="68"/>
      <c r="AK90" s="68"/>
      <c r="AL90" s="68"/>
      <c r="AM90" s="65" t="str">
        <f t="shared" ref="AM90" si="181">IF(AV90="","",IF($AR$15&gt;=43831,"令和"&amp;YEAR($AR$15)-2018,IF($AR$15&gt;=43586,"令和元",TEXT($AR$15,"ggg")&amp;IF(TEXT($AR$15,"e")="1","元",TEXT($AR$15,"e"))))&amp;TEXT($AR$15,"年m月d日"))</f>
        <v/>
      </c>
      <c r="AN90" s="66" t="str">
        <f t="shared" si="171"/>
        <v/>
      </c>
      <c r="AO90" s="66" t="str">
        <f t="shared" si="172"/>
        <v/>
      </c>
      <c r="AP90" s="66" t="str">
        <f t="shared" si="173"/>
        <v/>
      </c>
      <c r="AQ90" s="66" t="str">
        <f t="shared" si="174"/>
        <v/>
      </c>
      <c r="AR90" s="67" t="str">
        <f t="shared" si="175"/>
        <v/>
      </c>
    </row>
    <row r="91" spans="1:44" ht="15" customHeight="1" x14ac:dyDescent="0.15">
      <c r="A91" s="58">
        <v>38</v>
      </c>
      <c r="B91" s="58"/>
      <c r="C91" s="59" t="str">
        <f>IF(VLOOKUP($A91,'02　利用者データ'!$A$4:$S$504,10,FALSE)="","",VLOOKUP($A91,'02　利用者データ'!$A$4:$S$504,10,FALSE))</f>
        <v/>
      </c>
      <c r="D91" s="59"/>
      <c r="E91" s="59"/>
      <c r="F91" s="59"/>
      <c r="G91" s="59"/>
      <c r="H91" s="59"/>
      <c r="I91" s="59"/>
      <c r="J91" s="59"/>
      <c r="K91" s="8" t="s">
        <v>10</v>
      </c>
      <c r="L91" s="60" t="str">
        <f>IF(VLOOKUP($A91,'02　利用者データ'!$A$4:$S$504,5,FALSE)="","",VLOOKUP($A91,'02　利用者データ'!$A$4:$S$504,5,FALSE))</f>
        <v/>
      </c>
      <c r="M91" s="60"/>
      <c r="N91" s="60"/>
      <c r="O91" s="60"/>
      <c r="P91" s="60"/>
      <c r="Q91" s="60"/>
      <c r="R91" s="60"/>
      <c r="S91" s="60"/>
      <c r="T91" s="12" t="str">
        <f>IF(VLOOKUP($A91,'02　利用者データ'!$A$4:$S$504,14,FALSE)="","",VLOOKUP($A91,'02　利用者データ'!$A$4:$S$504,14,FALSE))</f>
        <v/>
      </c>
      <c r="U91" s="13" t="str">
        <f>IF(VLOOKUP($A91,'02　利用者データ'!$A$4:$S$504,7,FALSE)="","",VLOOKUP($A91,'02　利用者データ'!$A$4:$S$504,7,FALSE))</f>
        <v/>
      </c>
      <c r="V91" s="61" t="str">
        <f>IF(VLOOKUP($A91,'02　利用者データ'!$A$4:$S$504,15,FALSE)="","",VLOOKUP($A91,'02　利用者データ'!$A$4:$S$504,15,FALSE))</f>
        <v/>
      </c>
      <c r="W91" s="61" t="str">
        <f>IF(VLOOKUP($A91,'02　利用者データ'!$A$4:$S$504,10,FALSE)="","",VLOOKUP($A91,'02　利用者データ'!$A$4:$S$504,10,FALSE))</f>
        <v/>
      </c>
      <c r="X91" s="61" t="str">
        <f>IF(VLOOKUP($A91,'02　利用者データ'!$A$4:$S$504,10,FALSE)="","",VLOOKUP($A91,'02　利用者データ'!$A$4:$S$504,10,FALSE))</f>
        <v/>
      </c>
      <c r="Y91" s="61" t="str">
        <f t="shared" ref="Y91" si="182">IF(T91="","",IF(T91&gt;=43831,"令和"&amp;YEAR(T91)-2018,IF(T91&gt;=43586,"令和元",TEXT(T91,"ggg")&amp;IF(TEXT(T91,"e")="1","元",TEXT(T91,"e"))))&amp;TEXT(T91,"年m月d日"))</f>
        <v/>
      </c>
      <c r="Z91" s="61" t="str">
        <f t="shared" si="167"/>
        <v/>
      </c>
      <c r="AA91" s="61" t="str">
        <f t="shared" si="168"/>
        <v/>
      </c>
      <c r="AB91" s="61" t="str">
        <f t="shared" si="169"/>
        <v/>
      </c>
      <c r="AC9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9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91" s="59" t="str">
        <f>IF(VLOOKUP($A91,'02　利用者データ'!$A$4:$S$504,3,FALSE)="","",VLOOKUP($A91,'02　利用者データ'!$A$4:$S$504,3,FALSE))</f>
        <v/>
      </c>
      <c r="AF91" s="59"/>
      <c r="AG91" s="59"/>
      <c r="AH91" s="59"/>
      <c r="AI91" s="59"/>
      <c r="AJ91" s="59"/>
      <c r="AK91" s="59"/>
      <c r="AL91" s="59"/>
      <c r="AM91" s="62" t="str">
        <f t="shared" ref="AM91" si="183">IF(U91="","",IF(U91&gt;=43831,"令和"&amp;YEAR(U91)-2018,IF(U91&gt;=43586,"令和元",TEXT(U91,"ggg")&amp;IF(TEXT(U91,"e")="1","元",TEXT(U91,"e"))))&amp;TEXT(U91,"年m月d日"))</f>
        <v/>
      </c>
      <c r="AN91" s="63" t="str">
        <f t="shared" si="171"/>
        <v/>
      </c>
      <c r="AO91" s="63" t="str">
        <f t="shared" si="172"/>
        <v/>
      </c>
      <c r="AP91" s="63" t="str">
        <f t="shared" si="173"/>
        <v/>
      </c>
      <c r="AQ91" s="63" t="str">
        <f t="shared" si="174"/>
        <v/>
      </c>
      <c r="AR91" s="64" t="str">
        <f t="shared" si="175"/>
        <v/>
      </c>
    </row>
    <row r="92" spans="1:44" ht="21" customHeight="1" x14ac:dyDescent="0.15">
      <c r="A92" s="58"/>
      <c r="B92" s="58"/>
      <c r="C92" s="68" t="str">
        <f>IF(VLOOKUP($A91,'02　利用者データ'!$A$4:$S$504,9,FALSE)="","",VLOOKUP($A91,'02　利用者データ'!$A$4:$S$504,9,FALSE))</f>
        <v/>
      </c>
      <c r="D92" s="68"/>
      <c r="E92" s="68"/>
      <c r="F92" s="68"/>
      <c r="G92" s="68"/>
      <c r="H92" s="68"/>
      <c r="I92" s="68"/>
      <c r="J92" s="68"/>
      <c r="K92" s="69" t="str">
        <f>IF(VLOOKUP($A91,'02　利用者データ'!$A$4:$S$504,6,FALSE)="","",VLOOKUP($A91,'02　利用者データ'!$A$4:$S$504,6,FALSE))</f>
        <v/>
      </c>
      <c r="L92" s="70"/>
      <c r="M92" s="70"/>
      <c r="N92" s="70"/>
      <c r="O92" s="70"/>
      <c r="P92" s="70"/>
      <c r="Q92" s="70"/>
      <c r="R92" s="70"/>
      <c r="S92" s="70"/>
      <c r="T92" s="70"/>
      <c r="U92" s="71"/>
      <c r="V92" s="61" t="e">
        <f>IF(VLOOKUP($A92,'02　利用者データ'!$A$4:$S$504,10,FALSE)="","",VLOOKUP($A92,'02　利用者データ'!$A$4:$S$504,10,FALSE))</f>
        <v>#N/A</v>
      </c>
      <c r="W92" s="61" t="e">
        <f>IF(VLOOKUP($A92,'02　利用者データ'!$A$4:$S$504,10,FALSE)="","",VLOOKUP($A92,'02　利用者データ'!$A$4:$S$504,10,FALSE))</f>
        <v>#N/A</v>
      </c>
      <c r="X92" s="61" t="e">
        <f>IF(VLOOKUP($A92,'02　利用者データ'!$A$4:$S$504,10,FALSE)="","",VLOOKUP($A92,'02　利用者データ'!$A$4:$S$504,10,FALSE))</f>
        <v>#N/A</v>
      </c>
      <c r="Y92" s="61" t="str">
        <f t="shared" ref="Y92" si="184">IF(AQ92="","",IF($AR$15&gt;=43831,"令和"&amp;YEAR($AR$15)-2018,IF($AR$15&gt;=43586,"令和元",TEXT($AR$15,"ggg")&amp;IF(TEXT($AR$15,"e")="1","元",TEXT($AR$15,"e"))))&amp;TEXT($AR$15,"年m月d日"))</f>
        <v/>
      </c>
      <c r="Z92" s="61" t="str">
        <f t="shared" si="167"/>
        <v/>
      </c>
      <c r="AA92" s="61" t="str">
        <f t="shared" si="168"/>
        <v/>
      </c>
      <c r="AB92" s="61" t="str">
        <f t="shared" si="169"/>
        <v/>
      </c>
      <c r="AC9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9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92" s="68" t="str">
        <f>IF(VLOOKUP($A91,'02　利用者データ'!$A$4:$S$504,2,FALSE)="","",VLOOKUP($A91,'02　利用者データ'!$A$4:$S$504,2,FALSE))</f>
        <v/>
      </c>
      <c r="AF92" s="68"/>
      <c r="AG92" s="68"/>
      <c r="AH92" s="68"/>
      <c r="AI92" s="68"/>
      <c r="AJ92" s="68"/>
      <c r="AK92" s="68"/>
      <c r="AL92" s="68"/>
      <c r="AM92" s="65" t="str">
        <f t="shared" ref="AM92" si="185">IF(AV92="","",IF($AR$15&gt;=43831,"令和"&amp;YEAR($AR$15)-2018,IF($AR$15&gt;=43586,"令和元",TEXT($AR$15,"ggg")&amp;IF(TEXT($AR$15,"e")="1","元",TEXT($AR$15,"e"))))&amp;TEXT($AR$15,"年m月d日"))</f>
        <v/>
      </c>
      <c r="AN92" s="66" t="str">
        <f t="shared" si="171"/>
        <v/>
      </c>
      <c r="AO92" s="66" t="str">
        <f t="shared" si="172"/>
        <v/>
      </c>
      <c r="AP92" s="66" t="str">
        <f t="shared" si="173"/>
        <v/>
      </c>
      <c r="AQ92" s="66" t="str">
        <f t="shared" si="174"/>
        <v/>
      </c>
      <c r="AR92" s="67" t="str">
        <f t="shared" si="175"/>
        <v/>
      </c>
    </row>
    <row r="93" spans="1:44" ht="15" customHeight="1" x14ac:dyDescent="0.15">
      <c r="A93" s="58">
        <v>39</v>
      </c>
      <c r="B93" s="58"/>
      <c r="C93" s="59" t="str">
        <f>IF(VLOOKUP($A93,'02　利用者データ'!$A$4:$S$504,10,FALSE)="","",VLOOKUP($A93,'02　利用者データ'!$A$4:$S$504,10,FALSE))</f>
        <v/>
      </c>
      <c r="D93" s="59"/>
      <c r="E93" s="59"/>
      <c r="F93" s="59"/>
      <c r="G93" s="59"/>
      <c r="H93" s="59"/>
      <c r="I93" s="59"/>
      <c r="J93" s="59"/>
      <c r="K93" s="8" t="s">
        <v>10</v>
      </c>
      <c r="L93" s="60" t="str">
        <f>IF(VLOOKUP($A93,'02　利用者データ'!$A$4:$S$504,5,FALSE)="","",VLOOKUP($A93,'02　利用者データ'!$A$4:$S$504,5,FALSE))</f>
        <v/>
      </c>
      <c r="M93" s="60"/>
      <c r="N93" s="60"/>
      <c r="O93" s="60"/>
      <c r="P93" s="60"/>
      <c r="Q93" s="60"/>
      <c r="R93" s="60"/>
      <c r="S93" s="60"/>
      <c r="T93" s="12" t="str">
        <f>IF(VLOOKUP($A93,'02　利用者データ'!$A$4:$S$504,14,FALSE)="","",VLOOKUP($A93,'02　利用者データ'!$A$4:$S$504,14,FALSE))</f>
        <v/>
      </c>
      <c r="U93" s="13" t="str">
        <f>IF(VLOOKUP($A93,'02　利用者データ'!$A$4:$S$504,7,FALSE)="","",VLOOKUP($A93,'02　利用者データ'!$A$4:$S$504,7,FALSE))</f>
        <v/>
      </c>
      <c r="V93" s="61" t="str">
        <f>IF(VLOOKUP($A93,'02　利用者データ'!$A$4:$S$504,15,FALSE)="","",VLOOKUP($A93,'02　利用者データ'!$A$4:$S$504,15,FALSE))</f>
        <v/>
      </c>
      <c r="W93" s="61" t="str">
        <f>IF(VLOOKUP($A93,'02　利用者データ'!$A$4:$S$504,10,FALSE)="","",VLOOKUP($A93,'02　利用者データ'!$A$4:$S$504,10,FALSE))</f>
        <v/>
      </c>
      <c r="X93" s="61" t="str">
        <f>IF(VLOOKUP($A93,'02　利用者データ'!$A$4:$S$504,10,FALSE)="","",VLOOKUP($A93,'02　利用者データ'!$A$4:$S$504,10,FALSE))</f>
        <v/>
      </c>
      <c r="Y93" s="61" t="str">
        <f t="shared" ref="Y93" si="186">IF(T93="","",IF(T93&gt;=43831,"令和"&amp;YEAR(T93)-2018,IF(T93&gt;=43586,"令和元",TEXT(T93,"ggg")&amp;IF(TEXT(T93,"e")="1","元",TEXT(T93,"e"))))&amp;TEXT(T93,"年m月d日"))</f>
        <v/>
      </c>
      <c r="Z93" s="61" t="str">
        <f t="shared" si="167"/>
        <v/>
      </c>
      <c r="AA93" s="61" t="str">
        <f t="shared" si="168"/>
        <v/>
      </c>
      <c r="AB93" s="61" t="str">
        <f t="shared" si="169"/>
        <v/>
      </c>
      <c r="AC9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9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93" s="59" t="str">
        <f>IF(VLOOKUP($A93,'02　利用者データ'!$A$4:$S$504,3,FALSE)="","",VLOOKUP($A93,'02　利用者データ'!$A$4:$S$504,3,FALSE))</f>
        <v/>
      </c>
      <c r="AF93" s="59"/>
      <c r="AG93" s="59"/>
      <c r="AH93" s="59"/>
      <c r="AI93" s="59"/>
      <c r="AJ93" s="59"/>
      <c r="AK93" s="59"/>
      <c r="AL93" s="59"/>
      <c r="AM93" s="62" t="str">
        <f t="shared" ref="AM93" si="187">IF(U93="","",IF(U93&gt;=43831,"令和"&amp;YEAR(U93)-2018,IF(U93&gt;=43586,"令和元",TEXT(U93,"ggg")&amp;IF(TEXT(U93,"e")="1","元",TEXT(U93,"e"))))&amp;TEXT(U93,"年m月d日"))</f>
        <v/>
      </c>
      <c r="AN93" s="63" t="str">
        <f t="shared" si="171"/>
        <v/>
      </c>
      <c r="AO93" s="63" t="str">
        <f t="shared" si="172"/>
        <v/>
      </c>
      <c r="AP93" s="63" t="str">
        <f t="shared" si="173"/>
        <v/>
      </c>
      <c r="AQ93" s="63" t="str">
        <f t="shared" si="174"/>
        <v/>
      </c>
      <c r="AR93" s="64" t="str">
        <f t="shared" si="175"/>
        <v/>
      </c>
    </row>
    <row r="94" spans="1:44" ht="21" customHeight="1" x14ac:dyDescent="0.15">
      <c r="A94" s="58"/>
      <c r="B94" s="58"/>
      <c r="C94" s="68" t="str">
        <f>IF(VLOOKUP($A93,'02　利用者データ'!$A$4:$S$504,9,FALSE)="","",VLOOKUP($A93,'02　利用者データ'!$A$4:$S$504,9,FALSE))</f>
        <v/>
      </c>
      <c r="D94" s="68"/>
      <c r="E94" s="68"/>
      <c r="F94" s="68"/>
      <c r="G94" s="68"/>
      <c r="H94" s="68"/>
      <c r="I94" s="68"/>
      <c r="J94" s="68"/>
      <c r="K94" s="69" t="str">
        <f>IF(VLOOKUP($A93,'02　利用者データ'!$A$4:$S$504,6,FALSE)="","",VLOOKUP($A93,'02　利用者データ'!$A$4:$S$504,6,FALSE))</f>
        <v/>
      </c>
      <c r="L94" s="70"/>
      <c r="M94" s="70"/>
      <c r="N94" s="70"/>
      <c r="O94" s="70"/>
      <c r="P94" s="70"/>
      <c r="Q94" s="70"/>
      <c r="R94" s="70"/>
      <c r="S94" s="70"/>
      <c r="T94" s="70"/>
      <c r="U94" s="71"/>
      <c r="V94" s="61" t="e">
        <f>IF(VLOOKUP($A94,'02　利用者データ'!$A$4:$S$504,10,FALSE)="","",VLOOKUP($A94,'02　利用者データ'!$A$4:$S$504,10,FALSE))</f>
        <v>#N/A</v>
      </c>
      <c r="W94" s="61" t="e">
        <f>IF(VLOOKUP($A94,'02　利用者データ'!$A$4:$S$504,10,FALSE)="","",VLOOKUP($A94,'02　利用者データ'!$A$4:$S$504,10,FALSE))</f>
        <v>#N/A</v>
      </c>
      <c r="X94" s="61" t="e">
        <f>IF(VLOOKUP($A94,'02　利用者データ'!$A$4:$S$504,10,FALSE)="","",VLOOKUP($A94,'02　利用者データ'!$A$4:$S$504,10,FALSE))</f>
        <v>#N/A</v>
      </c>
      <c r="Y94" s="61" t="str">
        <f t="shared" ref="Y94" si="188">IF(AQ94="","",IF($AR$15&gt;=43831,"令和"&amp;YEAR($AR$15)-2018,IF($AR$15&gt;=43586,"令和元",TEXT($AR$15,"ggg")&amp;IF(TEXT($AR$15,"e")="1","元",TEXT($AR$15,"e"))))&amp;TEXT($AR$15,"年m月d日"))</f>
        <v/>
      </c>
      <c r="Z94" s="61" t="str">
        <f t="shared" si="167"/>
        <v/>
      </c>
      <c r="AA94" s="61" t="str">
        <f t="shared" si="168"/>
        <v/>
      </c>
      <c r="AB94" s="61" t="str">
        <f t="shared" si="169"/>
        <v/>
      </c>
      <c r="AC9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9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94" s="68" t="str">
        <f>IF(VLOOKUP($A93,'02　利用者データ'!$A$4:$S$504,2,FALSE)="","",VLOOKUP($A93,'02　利用者データ'!$A$4:$S$504,2,FALSE))</f>
        <v/>
      </c>
      <c r="AF94" s="68"/>
      <c r="AG94" s="68"/>
      <c r="AH94" s="68"/>
      <c r="AI94" s="68"/>
      <c r="AJ94" s="68"/>
      <c r="AK94" s="68"/>
      <c r="AL94" s="68"/>
      <c r="AM94" s="65" t="str">
        <f t="shared" ref="AM94" si="189">IF(AV94="","",IF($AR$15&gt;=43831,"令和"&amp;YEAR($AR$15)-2018,IF($AR$15&gt;=43586,"令和元",TEXT($AR$15,"ggg")&amp;IF(TEXT($AR$15,"e")="1","元",TEXT($AR$15,"e"))))&amp;TEXT($AR$15,"年m月d日"))</f>
        <v/>
      </c>
      <c r="AN94" s="66" t="str">
        <f t="shared" si="171"/>
        <v/>
      </c>
      <c r="AO94" s="66" t="str">
        <f t="shared" si="172"/>
        <v/>
      </c>
      <c r="AP94" s="66" t="str">
        <f t="shared" si="173"/>
        <v/>
      </c>
      <c r="AQ94" s="66" t="str">
        <f t="shared" si="174"/>
        <v/>
      </c>
      <c r="AR94" s="67" t="str">
        <f t="shared" si="175"/>
        <v/>
      </c>
    </row>
    <row r="95" spans="1:44" ht="15" customHeight="1" x14ac:dyDescent="0.15">
      <c r="A95" s="58">
        <v>40</v>
      </c>
      <c r="B95" s="58"/>
      <c r="C95" s="59" t="str">
        <f>IF(VLOOKUP($A95,'02　利用者データ'!$A$4:$S$504,10,FALSE)="","",VLOOKUP($A95,'02　利用者データ'!$A$4:$S$504,10,FALSE))</f>
        <v/>
      </c>
      <c r="D95" s="59"/>
      <c r="E95" s="59"/>
      <c r="F95" s="59"/>
      <c r="G95" s="59"/>
      <c r="H95" s="59"/>
      <c r="I95" s="59"/>
      <c r="J95" s="59"/>
      <c r="K95" s="8" t="s">
        <v>10</v>
      </c>
      <c r="L95" s="60" t="str">
        <f>IF(VLOOKUP($A95,'02　利用者データ'!$A$4:$S$504,5,FALSE)="","",VLOOKUP($A95,'02　利用者データ'!$A$4:$S$504,5,FALSE))</f>
        <v/>
      </c>
      <c r="M95" s="60"/>
      <c r="N95" s="60"/>
      <c r="O95" s="60"/>
      <c r="P95" s="60"/>
      <c r="Q95" s="60"/>
      <c r="R95" s="60"/>
      <c r="S95" s="60"/>
      <c r="T95" s="12" t="str">
        <f>IF(VLOOKUP($A95,'02　利用者データ'!$A$4:$S$504,14,FALSE)="","",VLOOKUP($A95,'02　利用者データ'!$A$4:$S$504,14,FALSE))</f>
        <v/>
      </c>
      <c r="U95" s="13" t="str">
        <f>IF(VLOOKUP($A95,'02　利用者データ'!$A$4:$S$504,7,FALSE)="","",VLOOKUP($A95,'02　利用者データ'!$A$4:$S$504,7,FALSE))</f>
        <v/>
      </c>
      <c r="V95" s="61" t="str">
        <f>IF(VLOOKUP($A95,'02　利用者データ'!$A$4:$S$504,15,FALSE)="","",VLOOKUP($A95,'02　利用者データ'!$A$4:$S$504,15,FALSE))</f>
        <v/>
      </c>
      <c r="W95" s="61" t="str">
        <f>IF(VLOOKUP($A95,'02　利用者データ'!$A$4:$S$504,10,FALSE)="","",VLOOKUP($A95,'02　利用者データ'!$A$4:$S$504,10,FALSE))</f>
        <v/>
      </c>
      <c r="X95" s="61" t="str">
        <f>IF(VLOOKUP($A95,'02　利用者データ'!$A$4:$S$504,10,FALSE)="","",VLOOKUP($A95,'02　利用者データ'!$A$4:$S$504,10,FALSE))</f>
        <v/>
      </c>
      <c r="Y95" s="61" t="str">
        <f t="shared" ref="Y95" si="190">IF(T95="","",IF(T95&gt;=43831,"令和"&amp;YEAR(T95)-2018,IF(T95&gt;=43586,"令和元",TEXT(T95,"ggg")&amp;IF(TEXT(T95,"e")="1","元",TEXT(T95,"e"))))&amp;TEXT(T95,"年m月d日"))</f>
        <v/>
      </c>
      <c r="Z95" s="61" t="str">
        <f t="shared" si="167"/>
        <v/>
      </c>
      <c r="AA95" s="61" t="str">
        <f t="shared" si="168"/>
        <v/>
      </c>
      <c r="AB95" s="61" t="str">
        <f t="shared" si="169"/>
        <v/>
      </c>
      <c r="AC9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9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95" s="59" t="str">
        <f>IF(VLOOKUP($A95,'02　利用者データ'!$A$4:$S$504,3,FALSE)="","",VLOOKUP($A95,'02　利用者データ'!$A$4:$S$504,3,FALSE))</f>
        <v/>
      </c>
      <c r="AF95" s="59"/>
      <c r="AG95" s="59"/>
      <c r="AH95" s="59"/>
      <c r="AI95" s="59"/>
      <c r="AJ95" s="59"/>
      <c r="AK95" s="59"/>
      <c r="AL95" s="59"/>
      <c r="AM95" s="62" t="str">
        <f t="shared" ref="AM95" si="191">IF(U95="","",IF(U95&gt;=43831,"令和"&amp;YEAR(U95)-2018,IF(U95&gt;=43586,"令和元",TEXT(U95,"ggg")&amp;IF(TEXT(U95,"e")="1","元",TEXT(U95,"e"))))&amp;TEXT(U95,"年m月d日"))</f>
        <v/>
      </c>
      <c r="AN95" s="63" t="str">
        <f t="shared" si="171"/>
        <v/>
      </c>
      <c r="AO95" s="63" t="str">
        <f t="shared" si="172"/>
        <v/>
      </c>
      <c r="AP95" s="63" t="str">
        <f t="shared" si="173"/>
        <v/>
      </c>
      <c r="AQ95" s="63" t="str">
        <f t="shared" si="174"/>
        <v/>
      </c>
      <c r="AR95" s="64" t="str">
        <f t="shared" si="175"/>
        <v/>
      </c>
    </row>
    <row r="96" spans="1:44" ht="21" customHeight="1" x14ac:dyDescent="0.15">
      <c r="A96" s="58"/>
      <c r="B96" s="58"/>
      <c r="C96" s="68" t="str">
        <f>IF(VLOOKUP($A95,'02　利用者データ'!$A$4:$S$504,9,FALSE)="","",VLOOKUP($A95,'02　利用者データ'!$A$4:$S$504,9,FALSE))</f>
        <v/>
      </c>
      <c r="D96" s="68"/>
      <c r="E96" s="68"/>
      <c r="F96" s="68"/>
      <c r="G96" s="68"/>
      <c r="H96" s="68"/>
      <c r="I96" s="68"/>
      <c r="J96" s="68"/>
      <c r="K96" s="69" t="str">
        <f>IF(VLOOKUP($A95,'02　利用者データ'!$A$4:$S$504,6,FALSE)="","",VLOOKUP($A95,'02　利用者データ'!$A$4:$S$504,6,FALSE))</f>
        <v/>
      </c>
      <c r="L96" s="70"/>
      <c r="M96" s="70"/>
      <c r="N96" s="70"/>
      <c r="O96" s="70"/>
      <c r="P96" s="70"/>
      <c r="Q96" s="70"/>
      <c r="R96" s="70"/>
      <c r="S96" s="70"/>
      <c r="T96" s="70"/>
      <c r="U96" s="71"/>
      <c r="V96" s="61" t="e">
        <f>IF(VLOOKUP($A96,'02　利用者データ'!$A$4:$S$504,10,FALSE)="","",VLOOKUP($A96,'02　利用者データ'!$A$4:$S$504,10,FALSE))</f>
        <v>#N/A</v>
      </c>
      <c r="W96" s="61" t="e">
        <f>IF(VLOOKUP($A96,'02　利用者データ'!$A$4:$S$504,10,FALSE)="","",VLOOKUP($A96,'02　利用者データ'!$A$4:$S$504,10,FALSE))</f>
        <v>#N/A</v>
      </c>
      <c r="X96" s="61" t="e">
        <f>IF(VLOOKUP($A96,'02　利用者データ'!$A$4:$S$504,10,FALSE)="","",VLOOKUP($A96,'02　利用者データ'!$A$4:$S$504,10,FALSE))</f>
        <v>#N/A</v>
      </c>
      <c r="Y96" s="61" t="str">
        <f t="shared" ref="Y96" si="192">IF(AQ96="","",IF($AR$15&gt;=43831,"令和"&amp;YEAR($AR$15)-2018,IF($AR$15&gt;=43586,"令和元",TEXT($AR$15,"ggg")&amp;IF(TEXT($AR$15,"e")="1","元",TEXT($AR$15,"e"))))&amp;TEXT($AR$15,"年m月d日"))</f>
        <v/>
      </c>
      <c r="Z96" s="61" t="str">
        <f t="shared" si="167"/>
        <v/>
      </c>
      <c r="AA96" s="61" t="str">
        <f t="shared" si="168"/>
        <v/>
      </c>
      <c r="AB96" s="61" t="str">
        <f t="shared" si="169"/>
        <v/>
      </c>
      <c r="AC9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9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96" s="68" t="str">
        <f>IF(VLOOKUP($A95,'02　利用者データ'!$A$4:$S$504,2,FALSE)="","",VLOOKUP($A95,'02　利用者データ'!$A$4:$S$504,2,FALSE))</f>
        <v/>
      </c>
      <c r="AF96" s="68"/>
      <c r="AG96" s="68"/>
      <c r="AH96" s="68"/>
      <c r="AI96" s="68"/>
      <c r="AJ96" s="68"/>
      <c r="AK96" s="68"/>
      <c r="AL96" s="68"/>
      <c r="AM96" s="65" t="str">
        <f t="shared" ref="AM96" si="193">IF(AV96="","",IF($AR$15&gt;=43831,"令和"&amp;YEAR($AR$15)-2018,IF($AR$15&gt;=43586,"令和元",TEXT($AR$15,"ggg")&amp;IF(TEXT($AR$15,"e")="1","元",TEXT($AR$15,"e"))))&amp;TEXT($AR$15,"年m月d日"))</f>
        <v/>
      </c>
      <c r="AN96" s="66" t="str">
        <f t="shared" si="171"/>
        <v/>
      </c>
      <c r="AO96" s="66" t="str">
        <f t="shared" si="172"/>
        <v/>
      </c>
      <c r="AP96" s="66" t="str">
        <f t="shared" si="173"/>
        <v/>
      </c>
      <c r="AQ96" s="66" t="str">
        <f t="shared" si="174"/>
        <v/>
      </c>
      <c r="AR96" s="67" t="str">
        <f t="shared" si="175"/>
        <v/>
      </c>
    </row>
    <row r="97" spans="1:44" ht="15" customHeight="1" x14ac:dyDescent="0.15">
      <c r="A97" s="58">
        <v>41</v>
      </c>
      <c r="B97" s="58"/>
      <c r="C97" s="59" t="str">
        <f>IF(VLOOKUP($A97,'02　利用者データ'!$A$4:$S$504,10,FALSE)="","",VLOOKUP($A97,'02　利用者データ'!$A$4:$S$504,10,FALSE))</f>
        <v/>
      </c>
      <c r="D97" s="59"/>
      <c r="E97" s="59"/>
      <c r="F97" s="59"/>
      <c r="G97" s="59"/>
      <c r="H97" s="59"/>
      <c r="I97" s="59"/>
      <c r="J97" s="59"/>
      <c r="K97" s="8" t="s">
        <v>10</v>
      </c>
      <c r="L97" s="60" t="str">
        <f>IF(VLOOKUP($A97,'02　利用者データ'!$A$4:$S$504,5,FALSE)="","",VLOOKUP($A97,'02　利用者データ'!$A$4:$S$504,5,FALSE))</f>
        <v/>
      </c>
      <c r="M97" s="60"/>
      <c r="N97" s="60"/>
      <c r="O97" s="60"/>
      <c r="P97" s="60"/>
      <c r="Q97" s="60"/>
      <c r="R97" s="60"/>
      <c r="S97" s="60"/>
      <c r="T97" s="12" t="str">
        <f>IF(VLOOKUP($A97,'02　利用者データ'!$A$4:$S$504,14,FALSE)="","",VLOOKUP($A97,'02　利用者データ'!$A$4:$S$504,14,FALSE))</f>
        <v/>
      </c>
      <c r="U97" s="13" t="str">
        <f>IF(VLOOKUP($A97,'02　利用者データ'!$A$4:$S$504,7,FALSE)="","",VLOOKUP($A97,'02　利用者データ'!$A$4:$S$504,7,FALSE))</f>
        <v/>
      </c>
      <c r="V97" s="61" t="str">
        <f>IF(VLOOKUP($A97,'02　利用者データ'!$A$4:$S$504,15,FALSE)="","",VLOOKUP($A97,'02　利用者データ'!$A$4:$S$504,15,FALSE))</f>
        <v/>
      </c>
      <c r="W97" s="61" t="str">
        <f>IF(VLOOKUP($A97,'02　利用者データ'!$A$4:$S$504,10,FALSE)="","",VLOOKUP($A97,'02　利用者データ'!$A$4:$S$504,10,FALSE))</f>
        <v/>
      </c>
      <c r="X97" s="61" t="str">
        <f>IF(VLOOKUP($A97,'02　利用者データ'!$A$4:$S$504,10,FALSE)="","",VLOOKUP($A97,'02　利用者データ'!$A$4:$S$504,10,FALSE))</f>
        <v/>
      </c>
      <c r="Y97" s="61" t="str">
        <f t="shared" ref="Y97" si="194">IF(T97="","",IF(T97&gt;=43831,"令和"&amp;YEAR(T97)-2018,IF(T97&gt;=43586,"令和元",TEXT(T97,"ggg")&amp;IF(TEXT(T97,"e")="1","元",TEXT(T97,"e"))))&amp;TEXT(T97,"年m月d日"))</f>
        <v/>
      </c>
      <c r="Z97" s="61" t="str">
        <f t="shared" si="167"/>
        <v/>
      </c>
      <c r="AA97" s="61" t="str">
        <f t="shared" si="168"/>
        <v/>
      </c>
      <c r="AB97" s="61" t="str">
        <f t="shared" si="169"/>
        <v/>
      </c>
      <c r="AC9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9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97" s="59" t="str">
        <f>IF(VLOOKUP($A97,'02　利用者データ'!$A$4:$S$504,3,FALSE)="","",VLOOKUP($A97,'02　利用者データ'!$A$4:$S$504,3,FALSE))</f>
        <v/>
      </c>
      <c r="AF97" s="59"/>
      <c r="AG97" s="59"/>
      <c r="AH97" s="59"/>
      <c r="AI97" s="59"/>
      <c r="AJ97" s="59"/>
      <c r="AK97" s="59"/>
      <c r="AL97" s="59"/>
      <c r="AM97" s="62" t="str">
        <f t="shared" ref="AM97" si="195">IF(U97="","",IF(U97&gt;=43831,"令和"&amp;YEAR(U97)-2018,IF(U97&gt;=43586,"令和元",TEXT(U97,"ggg")&amp;IF(TEXT(U97,"e")="1","元",TEXT(U97,"e"))))&amp;TEXT(U97,"年m月d日"))</f>
        <v/>
      </c>
      <c r="AN97" s="63" t="str">
        <f t="shared" si="171"/>
        <v/>
      </c>
      <c r="AO97" s="63" t="str">
        <f t="shared" si="172"/>
        <v/>
      </c>
      <c r="AP97" s="63" t="str">
        <f t="shared" si="173"/>
        <v/>
      </c>
      <c r="AQ97" s="63" t="str">
        <f t="shared" si="174"/>
        <v/>
      </c>
      <c r="AR97" s="64" t="str">
        <f t="shared" si="175"/>
        <v/>
      </c>
    </row>
    <row r="98" spans="1:44" ht="21" customHeight="1" x14ac:dyDescent="0.15">
      <c r="A98" s="58"/>
      <c r="B98" s="58"/>
      <c r="C98" s="68" t="str">
        <f>IF(VLOOKUP($A97,'02　利用者データ'!$A$4:$S$504,9,FALSE)="","",VLOOKUP($A97,'02　利用者データ'!$A$4:$S$504,9,FALSE))</f>
        <v/>
      </c>
      <c r="D98" s="68"/>
      <c r="E98" s="68"/>
      <c r="F98" s="68"/>
      <c r="G98" s="68"/>
      <c r="H98" s="68"/>
      <c r="I98" s="68"/>
      <c r="J98" s="68"/>
      <c r="K98" s="69" t="str">
        <f>IF(VLOOKUP($A97,'02　利用者データ'!$A$4:$S$504,6,FALSE)="","",VLOOKUP($A97,'02　利用者データ'!$A$4:$S$504,6,FALSE))</f>
        <v/>
      </c>
      <c r="L98" s="70"/>
      <c r="M98" s="70"/>
      <c r="N98" s="70"/>
      <c r="O98" s="70"/>
      <c r="P98" s="70"/>
      <c r="Q98" s="70"/>
      <c r="R98" s="70"/>
      <c r="S98" s="70"/>
      <c r="T98" s="70"/>
      <c r="U98" s="71"/>
      <c r="V98" s="61" t="e">
        <f>IF(VLOOKUP($A98,'02　利用者データ'!$A$4:$S$504,10,FALSE)="","",VLOOKUP($A98,'02　利用者データ'!$A$4:$S$504,10,FALSE))</f>
        <v>#N/A</v>
      </c>
      <c r="W98" s="61" t="e">
        <f>IF(VLOOKUP($A98,'02　利用者データ'!$A$4:$S$504,10,FALSE)="","",VLOOKUP($A98,'02　利用者データ'!$A$4:$S$504,10,FALSE))</f>
        <v>#N/A</v>
      </c>
      <c r="X98" s="61" t="e">
        <f>IF(VLOOKUP($A98,'02　利用者データ'!$A$4:$S$504,10,FALSE)="","",VLOOKUP($A98,'02　利用者データ'!$A$4:$S$504,10,FALSE))</f>
        <v>#N/A</v>
      </c>
      <c r="Y98" s="61" t="str">
        <f t="shared" ref="Y98" si="196">IF(AQ98="","",IF($AR$15&gt;=43831,"令和"&amp;YEAR($AR$15)-2018,IF($AR$15&gt;=43586,"令和元",TEXT($AR$15,"ggg")&amp;IF(TEXT($AR$15,"e")="1","元",TEXT($AR$15,"e"))))&amp;TEXT($AR$15,"年m月d日"))</f>
        <v/>
      </c>
      <c r="Z98" s="61" t="str">
        <f t="shared" si="167"/>
        <v/>
      </c>
      <c r="AA98" s="61" t="str">
        <f t="shared" si="168"/>
        <v/>
      </c>
      <c r="AB98" s="61" t="str">
        <f t="shared" si="169"/>
        <v/>
      </c>
      <c r="AC9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9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98" s="68" t="str">
        <f>IF(VLOOKUP($A97,'02　利用者データ'!$A$4:$S$504,2,FALSE)="","",VLOOKUP($A97,'02　利用者データ'!$A$4:$S$504,2,FALSE))</f>
        <v/>
      </c>
      <c r="AF98" s="68"/>
      <c r="AG98" s="68"/>
      <c r="AH98" s="68"/>
      <c r="AI98" s="68"/>
      <c r="AJ98" s="68"/>
      <c r="AK98" s="68"/>
      <c r="AL98" s="68"/>
      <c r="AM98" s="65" t="str">
        <f t="shared" ref="AM98" si="197">IF(AV98="","",IF($AR$15&gt;=43831,"令和"&amp;YEAR($AR$15)-2018,IF($AR$15&gt;=43586,"令和元",TEXT($AR$15,"ggg")&amp;IF(TEXT($AR$15,"e")="1","元",TEXT($AR$15,"e"))))&amp;TEXT($AR$15,"年m月d日"))</f>
        <v/>
      </c>
      <c r="AN98" s="66" t="str">
        <f t="shared" si="171"/>
        <v/>
      </c>
      <c r="AO98" s="66" t="str">
        <f t="shared" si="172"/>
        <v/>
      </c>
      <c r="AP98" s="66" t="str">
        <f t="shared" si="173"/>
        <v/>
      </c>
      <c r="AQ98" s="66" t="str">
        <f t="shared" si="174"/>
        <v/>
      </c>
      <c r="AR98" s="67" t="str">
        <f t="shared" si="175"/>
        <v/>
      </c>
    </row>
    <row r="99" spans="1:44" ht="15" customHeight="1" x14ac:dyDescent="0.15">
      <c r="A99" s="58">
        <v>42</v>
      </c>
      <c r="B99" s="58"/>
      <c r="C99" s="59" t="str">
        <f>IF(VLOOKUP($A99,'02　利用者データ'!$A$4:$S$504,10,FALSE)="","",VLOOKUP($A99,'02　利用者データ'!$A$4:$S$504,10,FALSE))</f>
        <v/>
      </c>
      <c r="D99" s="59"/>
      <c r="E99" s="59"/>
      <c r="F99" s="59"/>
      <c r="G99" s="59"/>
      <c r="H99" s="59"/>
      <c r="I99" s="59"/>
      <c r="J99" s="59"/>
      <c r="K99" s="8" t="s">
        <v>10</v>
      </c>
      <c r="L99" s="60" t="str">
        <f>IF(VLOOKUP($A99,'02　利用者データ'!$A$4:$S$504,5,FALSE)="","",VLOOKUP($A99,'02　利用者データ'!$A$4:$S$504,5,FALSE))</f>
        <v/>
      </c>
      <c r="M99" s="60"/>
      <c r="N99" s="60"/>
      <c r="O99" s="60"/>
      <c r="P99" s="60"/>
      <c r="Q99" s="60"/>
      <c r="R99" s="60"/>
      <c r="S99" s="60"/>
      <c r="T99" s="12" t="str">
        <f>IF(VLOOKUP($A99,'02　利用者データ'!$A$4:$S$504,14,FALSE)="","",VLOOKUP($A99,'02　利用者データ'!$A$4:$S$504,14,FALSE))</f>
        <v/>
      </c>
      <c r="U99" s="13" t="str">
        <f>IF(VLOOKUP($A99,'02　利用者データ'!$A$4:$S$504,7,FALSE)="","",VLOOKUP($A99,'02　利用者データ'!$A$4:$S$504,7,FALSE))</f>
        <v/>
      </c>
      <c r="V99" s="61" t="str">
        <f>IF(VLOOKUP($A99,'02　利用者データ'!$A$4:$S$504,15,FALSE)="","",VLOOKUP($A99,'02　利用者データ'!$A$4:$S$504,15,FALSE))</f>
        <v/>
      </c>
      <c r="W99" s="61" t="str">
        <f>IF(VLOOKUP($A99,'02　利用者データ'!$A$4:$S$504,10,FALSE)="","",VLOOKUP($A99,'02　利用者データ'!$A$4:$S$504,10,FALSE))</f>
        <v/>
      </c>
      <c r="X99" s="61" t="str">
        <f>IF(VLOOKUP($A99,'02　利用者データ'!$A$4:$S$504,10,FALSE)="","",VLOOKUP($A99,'02　利用者データ'!$A$4:$S$504,10,FALSE))</f>
        <v/>
      </c>
      <c r="Y99" s="61" t="str">
        <f t="shared" ref="Y99" si="198">IF(T99="","",IF(T99&gt;=43831,"令和"&amp;YEAR(T99)-2018,IF(T99&gt;=43586,"令和元",TEXT(T99,"ggg")&amp;IF(TEXT(T99,"e")="1","元",TEXT(T99,"e"))))&amp;TEXT(T99,"年m月d日"))</f>
        <v/>
      </c>
      <c r="Z99" s="61" t="str">
        <f t="shared" si="167"/>
        <v/>
      </c>
      <c r="AA99" s="61" t="str">
        <f t="shared" si="168"/>
        <v/>
      </c>
      <c r="AB99" s="61" t="str">
        <f t="shared" si="169"/>
        <v/>
      </c>
      <c r="AC9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9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99" s="59" t="str">
        <f>IF(VLOOKUP($A99,'02　利用者データ'!$A$4:$S$504,3,FALSE)="","",VLOOKUP($A99,'02　利用者データ'!$A$4:$S$504,3,FALSE))</f>
        <v/>
      </c>
      <c r="AF99" s="59"/>
      <c r="AG99" s="59"/>
      <c r="AH99" s="59"/>
      <c r="AI99" s="59"/>
      <c r="AJ99" s="59"/>
      <c r="AK99" s="59"/>
      <c r="AL99" s="59"/>
      <c r="AM99" s="62" t="str">
        <f t="shared" ref="AM99" si="199">IF(U99="","",IF(U99&gt;=43831,"令和"&amp;YEAR(U99)-2018,IF(U99&gt;=43586,"令和元",TEXT(U99,"ggg")&amp;IF(TEXT(U99,"e")="1","元",TEXT(U99,"e"))))&amp;TEXT(U99,"年m月d日"))</f>
        <v/>
      </c>
      <c r="AN99" s="63" t="str">
        <f t="shared" si="171"/>
        <v/>
      </c>
      <c r="AO99" s="63" t="str">
        <f t="shared" si="172"/>
        <v/>
      </c>
      <c r="AP99" s="63" t="str">
        <f t="shared" si="173"/>
        <v/>
      </c>
      <c r="AQ99" s="63" t="str">
        <f t="shared" si="174"/>
        <v/>
      </c>
      <c r="AR99" s="64" t="str">
        <f t="shared" si="175"/>
        <v/>
      </c>
    </row>
    <row r="100" spans="1:44" ht="21" customHeight="1" x14ac:dyDescent="0.15">
      <c r="A100" s="58"/>
      <c r="B100" s="58"/>
      <c r="C100" s="68" t="str">
        <f>IF(VLOOKUP($A99,'02　利用者データ'!$A$4:$S$504,9,FALSE)="","",VLOOKUP($A99,'02　利用者データ'!$A$4:$S$504,9,FALSE))</f>
        <v/>
      </c>
      <c r="D100" s="68"/>
      <c r="E100" s="68"/>
      <c r="F100" s="68"/>
      <c r="G100" s="68"/>
      <c r="H100" s="68"/>
      <c r="I100" s="68"/>
      <c r="J100" s="68"/>
      <c r="K100" s="69" t="str">
        <f>IF(VLOOKUP($A99,'02　利用者データ'!$A$4:$S$504,6,FALSE)="","",VLOOKUP($A99,'02　利用者データ'!$A$4:$S$504,6,FALSE))</f>
        <v/>
      </c>
      <c r="L100" s="70"/>
      <c r="M100" s="70"/>
      <c r="N100" s="70"/>
      <c r="O100" s="70"/>
      <c r="P100" s="70"/>
      <c r="Q100" s="70"/>
      <c r="R100" s="70"/>
      <c r="S100" s="70"/>
      <c r="T100" s="70"/>
      <c r="U100" s="71"/>
      <c r="V100" s="61" t="e">
        <f>IF(VLOOKUP($A100,'02　利用者データ'!$A$4:$S$504,10,FALSE)="","",VLOOKUP($A100,'02　利用者データ'!$A$4:$S$504,10,FALSE))</f>
        <v>#N/A</v>
      </c>
      <c r="W100" s="61" t="e">
        <f>IF(VLOOKUP($A100,'02　利用者データ'!$A$4:$S$504,10,FALSE)="","",VLOOKUP($A100,'02　利用者データ'!$A$4:$S$504,10,FALSE))</f>
        <v>#N/A</v>
      </c>
      <c r="X100" s="61" t="e">
        <f>IF(VLOOKUP($A100,'02　利用者データ'!$A$4:$S$504,10,FALSE)="","",VLOOKUP($A100,'02　利用者データ'!$A$4:$S$504,10,FALSE))</f>
        <v>#N/A</v>
      </c>
      <c r="Y100" s="61" t="str">
        <f t="shared" ref="Y100" si="200">IF(AQ100="","",IF($AR$15&gt;=43831,"令和"&amp;YEAR($AR$15)-2018,IF($AR$15&gt;=43586,"令和元",TEXT($AR$15,"ggg")&amp;IF(TEXT($AR$15,"e")="1","元",TEXT($AR$15,"e"))))&amp;TEXT($AR$15,"年m月d日"))</f>
        <v/>
      </c>
      <c r="Z100" s="61" t="str">
        <f t="shared" si="167"/>
        <v/>
      </c>
      <c r="AA100" s="61" t="str">
        <f t="shared" si="168"/>
        <v/>
      </c>
      <c r="AB100" s="61" t="str">
        <f t="shared" si="169"/>
        <v/>
      </c>
      <c r="AC10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0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00" s="68" t="str">
        <f>IF(VLOOKUP($A99,'02　利用者データ'!$A$4:$S$504,2,FALSE)="","",VLOOKUP($A99,'02　利用者データ'!$A$4:$S$504,2,FALSE))</f>
        <v/>
      </c>
      <c r="AF100" s="68"/>
      <c r="AG100" s="68"/>
      <c r="AH100" s="68"/>
      <c r="AI100" s="68"/>
      <c r="AJ100" s="68"/>
      <c r="AK100" s="68"/>
      <c r="AL100" s="68"/>
      <c r="AM100" s="65" t="str">
        <f t="shared" ref="AM100" si="201">IF(AV100="","",IF($AR$15&gt;=43831,"令和"&amp;YEAR($AR$15)-2018,IF($AR$15&gt;=43586,"令和元",TEXT($AR$15,"ggg")&amp;IF(TEXT($AR$15,"e")="1","元",TEXT($AR$15,"e"))))&amp;TEXT($AR$15,"年m月d日"))</f>
        <v/>
      </c>
      <c r="AN100" s="66" t="str">
        <f t="shared" si="171"/>
        <v/>
      </c>
      <c r="AO100" s="66" t="str">
        <f t="shared" si="172"/>
        <v/>
      </c>
      <c r="AP100" s="66" t="str">
        <f t="shared" si="173"/>
        <v/>
      </c>
      <c r="AQ100" s="66" t="str">
        <f t="shared" si="174"/>
        <v/>
      </c>
      <c r="AR100" s="67" t="str">
        <f t="shared" si="175"/>
        <v/>
      </c>
    </row>
    <row r="101" spans="1:44" ht="15" customHeight="1" x14ac:dyDescent="0.15">
      <c r="A101" s="58">
        <v>43</v>
      </c>
      <c r="B101" s="58"/>
      <c r="C101" s="59" t="str">
        <f>IF(VLOOKUP($A101,'02　利用者データ'!$A$4:$S$504,10,FALSE)="","",VLOOKUP($A101,'02　利用者データ'!$A$4:$S$504,10,FALSE))</f>
        <v/>
      </c>
      <c r="D101" s="59"/>
      <c r="E101" s="59"/>
      <c r="F101" s="59"/>
      <c r="G101" s="59"/>
      <c r="H101" s="59"/>
      <c r="I101" s="59"/>
      <c r="J101" s="59"/>
      <c r="K101" s="8" t="s">
        <v>10</v>
      </c>
      <c r="L101" s="60" t="str">
        <f>IF(VLOOKUP($A101,'02　利用者データ'!$A$4:$S$504,5,FALSE)="","",VLOOKUP($A101,'02　利用者データ'!$A$4:$S$504,5,FALSE))</f>
        <v/>
      </c>
      <c r="M101" s="60"/>
      <c r="N101" s="60"/>
      <c r="O101" s="60"/>
      <c r="P101" s="60"/>
      <c r="Q101" s="60"/>
      <c r="R101" s="60"/>
      <c r="S101" s="60"/>
      <c r="T101" s="12" t="str">
        <f>IF(VLOOKUP($A101,'02　利用者データ'!$A$4:$S$504,14,FALSE)="","",VLOOKUP($A101,'02　利用者データ'!$A$4:$S$504,14,FALSE))</f>
        <v/>
      </c>
      <c r="U101" s="13" t="str">
        <f>IF(VLOOKUP($A101,'02　利用者データ'!$A$4:$S$504,7,FALSE)="","",VLOOKUP($A101,'02　利用者データ'!$A$4:$S$504,7,FALSE))</f>
        <v/>
      </c>
      <c r="V101" s="61" t="str">
        <f>IF(VLOOKUP($A101,'02　利用者データ'!$A$4:$S$504,15,FALSE)="","",VLOOKUP($A101,'02　利用者データ'!$A$4:$S$504,15,FALSE))</f>
        <v/>
      </c>
      <c r="W101" s="61" t="str">
        <f>IF(VLOOKUP($A101,'02　利用者データ'!$A$4:$S$504,10,FALSE)="","",VLOOKUP($A101,'02　利用者データ'!$A$4:$S$504,10,FALSE))</f>
        <v/>
      </c>
      <c r="X101" s="61" t="str">
        <f>IF(VLOOKUP($A101,'02　利用者データ'!$A$4:$S$504,10,FALSE)="","",VLOOKUP($A101,'02　利用者データ'!$A$4:$S$504,10,FALSE))</f>
        <v/>
      </c>
      <c r="Y101" s="61" t="str">
        <f t="shared" ref="Y101" si="202">IF(T101="","",IF(T101&gt;=43831,"令和"&amp;YEAR(T101)-2018,IF(T101&gt;=43586,"令和元",TEXT(T101,"ggg")&amp;IF(TEXT(T101,"e")="1","元",TEXT(T101,"e"))))&amp;TEXT(T101,"年m月d日"))</f>
        <v/>
      </c>
      <c r="Z101" s="61" t="str">
        <f t="shared" si="167"/>
        <v/>
      </c>
      <c r="AA101" s="61" t="str">
        <f t="shared" si="168"/>
        <v/>
      </c>
      <c r="AB101" s="61" t="str">
        <f t="shared" si="169"/>
        <v/>
      </c>
      <c r="AC10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0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01" s="59" t="str">
        <f>IF(VLOOKUP($A101,'02　利用者データ'!$A$4:$S$504,3,FALSE)="","",VLOOKUP($A101,'02　利用者データ'!$A$4:$S$504,3,FALSE))</f>
        <v/>
      </c>
      <c r="AF101" s="59"/>
      <c r="AG101" s="59"/>
      <c r="AH101" s="59"/>
      <c r="AI101" s="59"/>
      <c r="AJ101" s="59"/>
      <c r="AK101" s="59"/>
      <c r="AL101" s="59"/>
      <c r="AM101" s="62" t="str">
        <f t="shared" ref="AM101" si="203">IF(U101="","",IF(U101&gt;=43831,"令和"&amp;YEAR(U101)-2018,IF(U101&gt;=43586,"令和元",TEXT(U101,"ggg")&amp;IF(TEXT(U101,"e")="1","元",TEXT(U101,"e"))))&amp;TEXT(U101,"年m月d日"))</f>
        <v/>
      </c>
      <c r="AN101" s="63" t="str">
        <f t="shared" si="171"/>
        <v/>
      </c>
      <c r="AO101" s="63" t="str">
        <f t="shared" si="172"/>
        <v/>
      </c>
      <c r="AP101" s="63" t="str">
        <f t="shared" si="173"/>
        <v/>
      </c>
      <c r="AQ101" s="63" t="str">
        <f t="shared" si="174"/>
        <v/>
      </c>
      <c r="AR101" s="64" t="str">
        <f t="shared" si="175"/>
        <v/>
      </c>
    </row>
    <row r="102" spans="1:44" ht="21" customHeight="1" x14ac:dyDescent="0.15">
      <c r="A102" s="58"/>
      <c r="B102" s="58"/>
      <c r="C102" s="68" t="str">
        <f>IF(VLOOKUP($A101,'02　利用者データ'!$A$4:$S$504,9,FALSE)="","",VLOOKUP($A101,'02　利用者データ'!$A$4:$S$504,9,FALSE))</f>
        <v/>
      </c>
      <c r="D102" s="68"/>
      <c r="E102" s="68"/>
      <c r="F102" s="68"/>
      <c r="G102" s="68"/>
      <c r="H102" s="68"/>
      <c r="I102" s="68"/>
      <c r="J102" s="68"/>
      <c r="K102" s="69" t="str">
        <f>IF(VLOOKUP($A101,'02　利用者データ'!$A$4:$S$504,6,FALSE)="","",VLOOKUP($A101,'02　利用者データ'!$A$4:$S$504,6,FALSE))</f>
        <v/>
      </c>
      <c r="L102" s="70"/>
      <c r="M102" s="70"/>
      <c r="N102" s="70"/>
      <c r="O102" s="70"/>
      <c r="P102" s="70"/>
      <c r="Q102" s="70"/>
      <c r="R102" s="70"/>
      <c r="S102" s="70"/>
      <c r="T102" s="70"/>
      <c r="U102" s="71"/>
      <c r="V102" s="61" t="e">
        <f>IF(VLOOKUP($A102,'02　利用者データ'!$A$4:$S$504,10,FALSE)="","",VLOOKUP($A102,'02　利用者データ'!$A$4:$S$504,10,FALSE))</f>
        <v>#N/A</v>
      </c>
      <c r="W102" s="61" t="e">
        <f>IF(VLOOKUP($A102,'02　利用者データ'!$A$4:$S$504,10,FALSE)="","",VLOOKUP($A102,'02　利用者データ'!$A$4:$S$504,10,FALSE))</f>
        <v>#N/A</v>
      </c>
      <c r="X102" s="61" t="e">
        <f>IF(VLOOKUP($A102,'02　利用者データ'!$A$4:$S$504,10,FALSE)="","",VLOOKUP($A102,'02　利用者データ'!$A$4:$S$504,10,FALSE))</f>
        <v>#N/A</v>
      </c>
      <c r="Y102" s="61" t="str">
        <f t="shared" ref="Y102" si="204">IF(AQ102="","",IF($AR$15&gt;=43831,"令和"&amp;YEAR($AR$15)-2018,IF($AR$15&gt;=43586,"令和元",TEXT($AR$15,"ggg")&amp;IF(TEXT($AR$15,"e")="1","元",TEXT($AR$15,"e"))))&amp;TEXT($AR$15,"年m月d日"))</f>
        <v/>
      </c>
      <c r="Z102" s="61" t="str">
        <f t="shared" si="167"/>
        <v/>
      </c>
      <c r="AA102" s="61" t="str">
        <f t="shared" si="168"/>
        <v/>
      </c>
      <c r="AB102" s="61" t="str">
        <f t="shared" si="169"/>
        <v/>
      </c>
      <c r="AC10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0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02" s="68" t="str">
        <f>IF(VLOOKUP($A101,'02　利用者データ'!$A$4:$S$504,2,FALSE)="","",VLOOKUP($A101,'02　利用者データ'!$A$4:$S$504,2,FALSE))</f>
        <v/>
      </c>
      <c r="AF102" s="68"/>
      <c r="AG102" s="68"/>
      <c r="AH102" s="68"/>
      <c r="AI102" s="68"/>
      <c r="AJ102" s="68"/>
      <c r="AK102" s="68"/>
      <c r="AL102" s="68"/>
      <c r="AM102" s="65" t="str">
        <f t="shared" ref="AM102" si="205">IF(AV102="","",IF($AR$15&gt;=43831,"令和"&amp;YEAR($AR$15)-2018,IF($AR$15&gt;=43586,"令和元",TEXT($AR$15,"ggg")&amp;IF(TEXT($AR$15,"e")="1","元",TEXT($AR$15,"e"))))&amp;TEXT($AR$15,"年m月d日"))</f>
        <v/>
      </c>
      <c r="AN102" s="66" t="str">
        <f t="shared" si="171"/>
        <v/>
      </c>
      <c r="AO102" s="66" t="str">
        <f t="shared" si="172"/>
        <v/>
      </c>
      <c r="AP102" s="66" t="str">
        <f t="shared" si="173"/>
        <v/>
      </c>
      <c r="AQ102" s="66" t="str">
        <f t="shared" si="174"/>
        <v/>
      </c>
      <c r="AR102" s="67" t="str">
        <f t="shared" si="175"/>
        <v/>
      </c>
    </row>
    <row r="103" spans="1:44" ht="15" customHeight="1" x14ac:dyDescent="0.15">
      <c r="A103" s="58">
        <v>44</v>
      </c>
      <c r="B103" s="58"/>
      <c r="C103" s="59" t="str">
        <f>IF(VLOOKUP($A103,'02　利用者データ'!$A$4:$S$504,10,FALSE)="","",VLOOKUP($A103,'02　利用者データ'!$A$4:$S$504,10,FALSE))</f>
        <v/>
      </c>
      <c r="D103" s="59"/>
      <c r="E103" s="59"/>
      <c r="F103" s="59"/>
      <c r="G103" s="59"/>
      <c r="H103" s="59"/>
      <c r="I103" s="59"/>
      <c r="J103" s="59"/>
      <c r="K103" s="8" t="s">
        <v>10</v>
      </c>
      <c r="L103" s="60" t="str">
        <f>IF(VLOOKUP($A103,'02　利用者データ'!$A$4:$S$504,5,FALSE)="","",VLOOKUP($A103,'02　利用者データ'!$A$4:$S$504,5,FALSE))</f>
        <v/>
      </c>
      <c r="M103" s="60"/>
      <c r="N103" s="60"/>
      <c r="O103" s="60"/>
      <c r="P103" s="60"/>
      <c r="Q103" s="60"/>
      <c r="R103" s="60"/>
      <c r="S103" s="60"/>
      <c r="T103" s="12" t="str">
        <f>IF(VLOOKUP($A103,'02　利用者データ'!$A$4:$S$504,14,FALSE)="","",VLOOKUP($A103,'02　利用者データ'!$A$4:$S$504,14,FALSE))</f>
        <v/>
      </c>
      <c r="U103" s="13" t="str">
        <f>IF(VLOOKUP($A103,'02　利用者データ'!$A$4:$S$504,7,FALSE)="","",VLOOKUP($A103,'02　利用者データ'!$A$4:$S$504,7,FALSE))</f>
        <v/>
      </c>
      <c r="V103" s="61" t="str">
        <f>IF(VLOOKUP($A103,'02　利用者データ'!$A$4:$S$504,15,FALSE)="","",VLOOKUP($A103,'02　利用者データ'!$A$4:$S$504,15,FALSE))</f>
        <v/>
      </c>
      <c r="W103" s="61" t="str">
        <f>IF(VLOOKUP($A103,'02　利用者データ'!$A$4:$S$504,10,FALSE)="","",VLOOKUP($A103,'02　利用者データ'!$A$4:$S$504,10,FALSE))</f>
        <v/>
      </c>
      <c r="X103" s="61" t="str">
        <f>IF(VLOOKUP($A103,'02　利用者データ'!$A$4:$S$504,10,FALSE)="","",VLOOKUP($A103,'02　利用者データ'!$A$4:$S$504,10,FALSE))</f>
        <v/>
      </c>
      <c r="Y103" s="61" t="str">
        <f t="shared" ref="Y103" si="206">IF(T103="","",IF(T103&gt;=43831,"令和"&amp;YEAR(T103)-2018,IF(T103&gt;=43586,"令和元",TEXT(T103,"ggg")&amp;IF(TEXT(T103,"e")="1","元",TEXT(T103,"e"))))&amp;TEXT(T103,"年m月d日"))</f>
        <v/>
      </c>
      <c r="Z103" s="61" t="str">
        <f t="shared" si="167"/>
        <v/>
      </c>
      <c r="AA103" s="61" t="str">
        <f t="shared" si="168"/>
        <v/>
      </c>
      <c r="AB103" s="61" t="str">
        <f t="shared" si="169"/>
        <v/>
      </c>
      <c r="AC10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0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03" s="59" t="str">
        <f>IF(VLOOKUP($A103,'02　利用者データ'!$A$4:$S$504,3,FALSE)="","",VLOOKUP($A103,'02　利用者データ'!$A$4:$S$504,3,FALSE))</f>
        <v/>
      </c>
      <c r="AF103" s="59"/>
      <c r="AG103" s="59"/>
      <c r="AH103" s="59"/>
      <c r="AI103" s="59"/>
      <c r="AJ103" s="59"/>
      <c r="AK103" s="59"/>
      <c r="AL103" s="59"/>
      <c r="AM103" s="62" t="str">
        <f t="shared" ref="AM103" si="207">IF(U103="","",IF(U103&gt;=43831,"令和"&amp;YEAR(U103)-2018,IF(U103&gt;=43586,"令和元",TEXT(U103,"ggg")&amp;IF(TEXT(U103,"e")="1","元",TEXT(U103,"e"))))&amp;TEXT(U103,"年m月d日"))</f>
        <v/>
      </c>
      <c r="AN103" s="63" t="str">
        <f t="shared" si="171"/>
        <v/>
      </c>
      <c r="AO103" s="63" t="str">
        <f t="shared" si="172"/>
        <v/>
      </c>
      <c r="AP103" s="63" t="str">
        <f t="shared" si="173"/>
        <v/>
      </c>
      <c r="AQ103" s="63" t="str">
        <f t="shared" si="174"/>
        <v/>
      </c>
      <c r="AR103" s="64" t="str">
        <f t="shared" si="175"/>
        <v/>
      </c>
    </row>
    <row r="104" spans="1:44" ht="21" customHeight="1" x14ac:dyDescent="0.15">
      <c r="A104" s="58"/>
      <c r="B104" s="58"/>
      <c r="C104" s="68" t="str">
        <f>IF(VLOOKUP($A103,'02　利用者データ'!$A$4:$S$504,9,FALSE)="","",VLOOKUP($A103,'02　利用者データ'!$A$4:$S$504,9,FALSE))</f>
        <v/>
      </c>
      <c r="D104" s="68"/>
      <c r="E104" s="68"/>
      <c r="F104" s="68"/>
      <c r="G104" s="68"/>
      <c r="H104" s="68"/>
      <c r="I104" s="68"/>
      <c r="J104" s="68"/>
      <c r="K104" s="69" t="str">
        <f>IF(VLOOKUP($A103,'02　利用者データ'!$A$4:$S$504,6,FALSE)="","",VLOOKUP($A103,'02　利用者データ'!$A$4:$S$504,6,FALSE))</f>
        <v/>
      </c>
      <c r="L104" s="70"/>
      <c r="M104" s="70"/>
      <c r="N104" s="70"/>
      <c r="O104" s="70"/>
      <c r="P104" s="70"/>
      <c r="Q104" s="70"/>
      <c r="R104" s="70"/>
      <c r="S104" s="70"/>
      <c r="T104" s="70"/>
      <c r="U104" s="71"/>
      <c r="V104" s="61" t="e">
        <f>IF(VLOOKUP($A104,'02　利用者データ'!$A$4:$S$504,10,FALSE)="","",VLOOKUP($A104,'02　利用者データ'!$A$4:$S$504,10,FALSE))</f>
        <v>#N/A</v>
      </c>
      <c r="W104" s="61" t="e">
        <f>IF(VLOOKUP($A104,'02　利用者データ'!$A$4:$S$504,10,FALSE)="","",VLOOKUP($A104,'02　利用者データ'!$A$4:$S$504,10,FALSE))</f>
        <v>#N/A</v>
      </c>
      <c r="X104" s="61" t="e">
        <f>IF(VLOOKUP($A104,'02　利用者データ'!$A$4:$S$504,10,FALSE)="","",VLOOKUP($A104,'02　利用者データ'!$A$4:$S$504,10,FALSE))</f>
        <v>#N/A</v>
      </c>
      <c r="Y104" s="61" t="str">
        <f t="shared" ref="Y104" si="208">IF(AQ104="","",IF($AR$15&gt;=43831,"令和"&amp;YEAR($AR$15)-2018,IF($AR$15&gt;=43586,"令和元",TEXT($AR$15,"ggg")&amp;IF(TEXT($AR$15,"e")="1","元",TEXT($AR$15,"e"))))&amp;TEXT($AR$15,"年m月d日"))</f>
        <v/>
      </c>
      <c r="Z104" s="61" t="str">
        <f t="shared" si="167"/>
        <v/>
      </c>
      <c r="AA104" s="61" t="str">
        <f t="shared" si="168"/>
        <v/>
      </c>
      <c r="AB104" s="61" t="str">
        <f t="shared" si="169"/>
        <v/>
      </c>
      <c r="AC10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0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04" s="68" t="str">
        <f>IF(VLOOKUP($A103,'02　利用者データ'!$A$4:$S$504,2,FALSE)="","",VLOOKUP($A103,'02　利用者データ'!$A$4:$S$504,2,FALSE))</f>
        <v/>
      </c>
      <c r="AF104" s="68"/>
      <c r="AG104" s="68"/>
      <c r="AH104" s="68"/>
      <c r="AI104" s="68"/>
      <c r="AJ104" s="68"/>
      <c r="AK104" s="68"/>
      <c r="AL104" s="68"/>
      <c r="AM104" s="65" t="str">
        <f t="shared" ref="AM104" si="209">IF(AV104="","",IF($AR$15&gt;=43831,"令和"&amp;YEAR($AR$15)-2018,IF($AR$15&gt;=43586,"令和元",TEXT($AR$15,"ggg")&amp;IF(TEXT($AR$15,"e")="1","元",TEXT($AR$15,"e"))))&amp;TEXT($AR$15,"年m月d日"))</f>
        <v/>
      </c>
      <c r="AN104" s="66" t="str">
        <f t="shared" si="171"/>
        <v/>
      </c>
      <c r="AO104" s="66" t="str">
        <f t="shared" si="172"/>
        <v/>
      </c>
      <c r="AP104" s="66" t="str">
        <f t="shared" si="173"/>
        <v/>
      </c>
      <c r="AQ104" s="66" t="str">
        <f t="shared" si="174"/>
        <v/>
      </c>
      <c r="AR104" s="67" t="str">
        <f t="shared" si="175"/>
        <v/>
      </c>
    </row>
    <row r="105" spans="1:44" ht="15" customHeight="1" x14ac:dyDescent="0.15">
      <c r="A105" s="58">
        <v>45</v>
      </c>
      <c r="B105" s="58"/>
      <c r="C105" s="59" t="str">
        <f>IF(VLOOKUP($A105,'02　利用者データ'!$A$4:$S$504,10,FALSE)="","",VLOOKUP($A105,'02　利用者データ'!$A$4:$S$504,10,FALSE))</f>
        <v/>
      </c>
      <c r="D105" s="59"/>
      <c r="E105" s="59"/>
      <c r="F105" s="59"/>
      <c r="G105" s="59"/>
      <c r="H105" s="59"/>
      <c r="I105" s="59"/>
      <c r="J105" s="59"/>
      <c r="K105" s="8" t="s">
        <v>10</v>
      </c>
      <c r="L105" s="60" t="str">
        <f>IF(VLOOKUP($A105,'02　利用者データ'!$A$4:$S$504,5,FALSE)="","",VLOOKUP($A105,'02　利用者データ'!$A$4:$S$504,5,FALSE))</f>
        <v/>
      </c>
      <c r="M105" s="60"/>
      <c r="N105" s="60"/>
      <c r="O105" s="60"/>
      <c r="P105" s="60"/>
      <c r="Q105" s="60"/>
      <c r="R105" s="60"/>
      <c r="S105" s="60"/>
      <c r="T105" s="12" t="str">
        <f>IF(VLOOKUP($A105,'02　利用者データ'!$A$4:$S$504,14,FALSE)="","",VLOOKUP($A105,'02　利用者データ'!$A$4:$S$504,14,FALSE))</f>
        <v/>
      </c>
      <c r="U105" s="13" t="str">
        <f>IF(VLOOKUP($A105,'02　利用者データ'!$A$4:$S$504,7,FALSE)="","",VLOOKUP($A105,'02　利用者データ'!$A$4:$S$504,7,FALSE))</f>
        <v/>
      </c>
      <c r="V105" s="61" t="str">
        <f>IF(VLOOKUP($A105,'02　利用者データ'!$A$4:$S$504,15,FALSE)="","",VLOOKUP($A105,'02　利用者データ'!$A$4:$S$504,15,FALSE))</f>
        <v/>
      </c>
      <c r="W105" s="61" t="str">
        <f>IF(VLOOKUP($A105,'02　利用者データ'!$A$4:$S$504,10,FALSE)="","",VLOOKUP($A105,'02　利用者データ'!$A$4:$S$504,10,FALSE))</f>
        <v/>
      </c>
      <c r="X105" s="61" t="str">
        <f>IF(VLOOKUP($A105,'02　利用者データ'!$A$4:$S$504,10,FALSE)="","",VLOOKUP($A105,'02　利用者データ'!$A$4:$S$504,10,FALSE))</f>
        <v/>
      </c>
      <c r="Y105" s="61" t="str">
        <f t="shared" ref="Y105" si="210">IF(T105="","",IF(T105&gt;=43831,"令和"&amp;YEAR(T105)-2018,IF(T105&gt;=43586,"令和元",TEXT(T105,"ggg")&amp;IF(TEXT(T105,"e")="1","元",TEXT(T105,"e"))))&amp;TEXT(T105,"年m月d日"))</f>
        <v/>
      </c>
      <c r="Z105" s="61" t="str">
        <f t="shared" si="167"/>
        <v/>
      </c>
      <c r="AA105" s="61" t="str">
        <f t="shared" si="168"/>
        <v/>
      </c>
      <c r="AB105" s="61" t="str">
        <f t="shared" si="169"/>
        <v/>
      </c>
      <c r="AC10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0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05" s="59" t="str">
        <f>IF(VLOOKUP($A105,'02　利用者データ'!$A$4:$S$504,3,FALSE)="","",VLOOKUP($A105,'02　利用者データ'!$A$4:$S$504,3,FALSE))</f>
        <v/>
      </c>
      <c r="AF105" s="59"/>
      <c r="AG105" s="59"/>
      <c r="AH105" s="59"/>
      <c r="AI105" s="59"/>
      <c r="AJ105" s="59"/>
      <c r="AK105" s="59"/>
      <c r="AL105" s="59"/>
      <c r="AM105" s="62" t="str">
        <f t="shared" ref="AM105" si="211">IF(U105="","",IF(U105&gt;=43831,"令和"&amp;YEAR(U105)-2018,IF(U105&gt;=43586,"令和元",TEXT(U105,"ggg")&amp;IF(TEXT(U105,"e")="1","元",TEXT(U105,"e"))))&amp;TEXT(U105,"年m月d日"))</f>
        <v/>
      </c>
      <c r="AN105" s="63" t="str">
        <f t="shared" si="171"/>
        <v/>
      </c>
      <c r="AO105" s="63" t="str">
        <f t="shared" si="172"/>
        <v/>
      </c>
      <c r="AP105" s="63" t="str">
        <f t="shared" si="173"/>
        <v/>
      </c>
      <c r="AQ105" s="63" t="str">
        <f t="shared" si="174"/>
        <v/>
      </c>
      <c r="AR105" s="64" t="str">
        <f t="shared" si="175"/>
        <v/>
      </c>
    </row>
    <row r="106" spans="1:44" ht="21" customHeight="1" x14ac:dyDescent="0.15">
      <c r="A106" s="58"/>
      <c r="B106" s="58"/>
      <c r="C106" s="68" t="str">
        <f>IF(VLOOKUP($A105,'02　利用者データ'!$A$4:$S$504,9,FALSE)="","",VLOOKUP($A105,'02　利用者データ'!$A$4:$S$504,9,FALSE))</f>
        <v/>
      </c>
      <c r="D106" s="68"/>
      <c r="E106" s="68"/>
      <c r="F106" s="68"/>
      <c r="G106" s="68"/>
      <c r="H106" s="68"/>
      <c r="I106" s="68"/>
      <c r="J106" s="68"/>
      <c r="K106" s="69" t="str">
        <f>IF(VLOOKUP($A105,'02　利用者データ'!$A$4:$S$504,6,FALSE)="","",VLOOKUP($A105,'02　利用者データ'!$A$4:$S$504,6,FALSE))</f>
        <v/>
      </c>
      <c r="L106" s="70"/>
      <c r="M106" s="70"/>
      <c r="N106" s="70"/>
      <c r="O106" s="70"/>
      <c r="P106" s="70"/>
      <c r="Q106" s="70"/>
      <c r="R106" s="70"/>
      <c r="S106" s="70"/>
      <c r="T106" s="70"/>
      <c r="U106" s="71"/>
      <c r="V106" s="61" t="e">
        <f>IF(VLOOKUP($A106,'02　利用者データ'!$A$4:$S$504,10,FALSE)="","",VLOOKUP($A106,'02　利用者データ'!$A$4:$S$504,10,FALSE))</f>
        <v>#N/A</v>
      </c>
      <c r="W106" s="61" t="e">
        <f>IF(VLOOKUP($A106,'02　利用者データ'!$A$4:$S$504,10,FALSE)="","",VLOOKUP($A106,'02　利用者データ'!$A$4:$S$504,10,FALSE))</f>
        <v>#N/A</v>
      </c>
      <c r="X106" s="61" t="e">
        <f>IF(VLOOKUP($A106,'02　利用者データ'!$A$4:$S$504,10,FALSE)="","",VLOOKUP($A106,'02　利用者データ'!$A$4:$S$504,10,FALSE))</f>
        <v>#N/A</v>
      </c>
      <c r="Y106" s="61" t="str">
        <f t="shared" ref="Y106" si="212">IF(AQ106="","",IF($AR$15&gt;=43831,"令和"&amp;YEAR($AR$15)-2018,IF($AR$15&gt;=43586,"令和元",TEXT($AR$15,"ggg")&amp;IF(TEXT($AR$15,"e")="1","元",TEXT($AR$15,"e"))))&amp;TEXT($AR$15,"年m月d日"))</f>
        <v/>
      </c>
      <c r="Z106" s="61" t="str">
        <f t="shared" si="167"/>
        <v/>
      </c>
      <c r="AA106" s="61" t="str">
        <f t="shared" si="168"/>
        <v/>
      </c>
      <c r="AB106" s="61" t="str">
        <f t="shared" si="169"/>
        <v/>
      </c>
      <c r="AC10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0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06" s="68" t="str">
        <f>IF(VLOOKUP($A105,'02　利用者データ'!$A$4:$S$504,2,FALSE)="","",VLOOKUP($A105,'02　利用者データ'!$A$4:$S$504,2,FALSE))</f>
        <v/>
      </c>
      <c r="AF106" s="68"/>
      <c r="AG106" s="68"/>
      <c r="AH106" s="68"/>
      <c r="AI106" s="68"/>
      <c r="AJ106" s="68"/>
      <c r="AK106" s="68"/>
      <c r="AL106" s="68"/>
      <c r="AM106" s="65" t="str">
        <f t="shared" ref="AM106" si="213">IF(AV106="","",IF($AR$15&gt;=43831,"令和"&amp;YEAR($AR$15)-2018,IF($AR$15&gt;=43586,"令和元",TEXT($AR$15,"ggg")&amp;IF(TEXT($AR$15,"e")="1","元",TEXT($AR$15,"e"))))&amp;TEXT($AR$15,"年m月d日"))</f>
        <v/>
      </c>
      <c r="AN106" s="66" t="str">
        <f t="shared" si="171"/>
        <v/>
      </c>
      <c r="AO106" s="66" t="str">
        <f t="shared" si="172"/>
        <v/>
      </c>
      <c r="AP106" s="66" t="str">
        <f t="shared" si="173"/>
        <v/>
      </c>
      <c r="AQ106" s="66" t="str">
        <f t="shared" si="174"/>
        <v/>
      </c>
      <c r="AR106" s="67" t="str">
        <f t="shared" si="175"/>
        <v/>
      </c>
    </row>
    <row r="107" spans="1:44" ht="15" customHeight="1" x14ac:dyDescent="0.15">
      <c r="A107" s="58">
        <v>46</v>
      </c>
      <c r="B107" s="58"/>
      <c r="C107" s="59" t="str">
        <f>IF(VLOOKUP($A107,'02　利用者データ'!$A$4:$S$504,10,FALSE)="","",VLOOKUP($A107,'02　利用者データ'!$A$4:$S$504,10,FALSE))</f>
        <v/>
      </c>
      <c r="D107" s="59"/>
      <c r="E107" s="59"/>
      <c r="F107" s="59"/>
      <c r="G107" s="59"/>
      <c r="H107" s="59"/>
      <c r="I107" s="59"/>
      <c r="J107" s="59"/>
      <c r="K107" s="8" t="s">
        <v>10</v>
      </c>
      <c r="L107" s="60" t="str">
        <f>IF(VLOOKUP($A107,'02　利用者データ'!$A$4:$S$504,5,FALSE)="","",VLOOKUP($A107,'02　利用者データ'!$A$4:$S$504,5,FALSE))</f>
        <v/>
      </c>
      <c r="M107" s="60"/>
      <c r="N107" s="60"/>
      <c r="O107" s="60"/>
      <c r="P107" s="60"/>
      <c r="Q107" s="60"/>
      <c r="R107" s="60"/>
      <c r="S107" s="60"/>
      <c r="T107" s="12" t="str">
        <f>IF(VLOOKUP($A107,'02　利用者データ'!$A$4:$S$504,14,FALSE)="","",VLOOKUP($A107,'02　利用者データ'!$A$4:$S$504,14,FALSE))</f>
        <v/>
      </c>
      <c r="U107" s="13" t="str">
        <f>IF(VLOOKUP($A107,'02　利用者データ'!$A$4:$S$504,7,FALSE)="","",VLOOKUP($A107,'02　利用者データ'!$A$4:$S$504,7,FALSE))</f>
        <v/>
      </c>
      <c r="V107" s="61" t="str">
        <f>IF(VLOOKUP($A107,'02　利用者データ'!$A$4:$S$504,15,FALSE)="","",VLOOKUP($A107,'02　利用者データ'!$A$4:$S$504,15,FALSE))</f>
        <v/>
      </c>
      <c r="W107" s="61" t="str">
        <f>IF(VLOOKUP($A107,'02　利用者データ'!$A$4:$S$504,10,FALSE)="","",VLOOKUP($A107,'02　利用者データ'!$A$4:$S$504,10,FALSE))</f>
        <v/>
      </c>
      <c r="X107" s="61" t="str">
        <f>IF(VLOOKUP($A107,'02　利用者データ'!$A$4:$S$504,10,FALSE)="","",VLOOKUP($A107,'02　利用者データ'!$A$4:$S$504,10,FALSE))</f>
        <v/>
      </c>
      <c r="Y107" s="61" t="str">
        <f t="shared" ref="Y107" si="214">IF(T107="","",IF(T107&gt;=43831,"令和"&amp;YEAR(T107)-2018,IF(T107&gt;=43586,"令和元",TEXT(T107,"ggg")&amp;IF(TEXT(T107,"e")="1","元",TEXT(T107,"e"))))&amp;TEXT(T107,"年m月d日"))</f>
        <v/>
      </c>
      <c r="Z107" s="61" t="str">
        <f t="shared" si="167"/>
        <v/>
      </c>
      <c r="AA107" s="61" t="str">
        <f t="shared" si="168"/>
        <v/>
      </c>
      <c r="AB107" s="61" t="str">
        <f t="shared" si="169"/>
        <v/>
      </c>
      <c r="AC10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0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07" s="59" t="str">
        <f>IF(VLOOKUP($A107,'02　利用者データ'!$A$4:$S$504,3,FALSE)="","",VLOOKUP($A107,'02　利用者データ'!$A$4:$S$504,3,FALSE))</f>
        <v/>
      </c>
      <c r="AF107" s="59"/>
      <c r="AG107" s="59"/>
      <c r="AH107" s="59"/>
      <c r="AI107" s="59"/>
      <c r="AJ107" s="59"/>
      <c r="AK107" s="59"/>
      <c r="AL107" s="59"/>
      <c r="AM107" s="62" t="str">
        <f t="shared" ref="AM107" si="215">IF(U107="","",IF(U107&gt;=43831,"令和"&amp;YEAR(U107)-2018,IF(U107&gt;=43586,"令和元",TEXT(U107,"ggg")&amp;IF(TEXT(U107,"e")="1","元",TEXT(U107,"e"))))&amp;TEXT(U107,"年m月d日"))</f>
        <v/>
      </c>
      <c r="AN107" s="63" t="str">
        <f t="shared" si="171"/>
        <v/>
      </c>
      <c r="AO107" s="63" t="str">
        <f t="shared" si="172"/>
        <v/>
      </c>
      <c r="AP107" s="63" t="str">
        <f t="shared" si="173"/>
        <v/>
      </c>
      <c r="AQ107" s="63" t="str">
        <f t="shared" si="174"/>
        <v/>
      </c>
      <c r="AR107" s="64" t="str">
        <f t="shared" si="175"/>
        <v/>
      </c>
    </row>
    <row r="108" spans="1:44" ht="21" customHeight="1" x14ac:dyDescent="0.15">
      <c r="A108" s="58"/>
      <c r="B108" s="58"/>
      <c r="C108" s="68" t="str">
        <f>IF(VLOOKUP($A107,'02　利用者データ'!$A$4:$S$504,9,FALSE)="","",VLOOKUP($A107,'02　利用者データ'!$A$4:$S$504,9,FALSE))</f>
        <v/>
      </c>
      <c r="D108" s="68"/>
      <c r="E108" s="68"/>
      <c r="F108" s="68"/>
      <c r="G108" s="68"/>
      <c r="H108" s="68"/>
      <c r="I108" s="68"/>
      <c r="J108" s="68"/>
      <c r="K108" s="69" t="str">
        <f>IF(VLOOKUP($A107,'02　利用者データ'!$A$4:$S$504,6,FALSE)="","",VLOOKUP($A107,'02　利用者データ'!$A$4:$S$504,6,FALSE))</f>
        <v/>
      </c>
      <c r="L108" s="70"/>
      <c r="M108" s="70"/>
      <c r="N108" s="70"/>
      <c r="O108" s="70"/>
      <c r="P108" s="70"/>
      <c r="Q108" s="70"/>
      <c r="R108" s="70"/>
      <c r="S108" s="70"/>
      <c r="T108" s="70"/>
      <c r="U108" s="71"/>
      <c r="V108" s="61" t="e">
        <f>IF(VLOOKUP($A108,'02　利用者データ'!$A$4:$S$504,10,FALSE)="","",VLOOKUP($A108,'02　利用者データ'!$A$4:$S$504,10,FALSE))</f>
        <v>#N/A</v>
      </c>
      <c r="W108" s="61" t="e">
        <f>IF(VLOOKUP($A108,'02　利用者データ'!$A$4:$S$504,10,FALSE)="","",VLOOKUP($A108,'02　利用者データ'!$A$4:$S$504,10,FALSE))</f>
        <v>#N/A</v>
      </c>
      <c r="X108" s="61" t="e">
        <f>IF(VLOOKUP($A108,'02　利用者データ'!$A$4:$S$504,10,FALSE)="","",VLOOKUP($A108,'02　利用者データ'!$A$4:$S$504,10,FALSE))</f>
        <v>#N/A</v>
      </c>
      <c r="Y108" s="61" t="str">
        <f t="shared" ref="Y108" si="216">IF(AQ108="","",IF($AR$15&gt;=43831,"令和"&amp;YEAR($AR$15)-2018,IF($AR$15&gt;=43586,"令和元",TEXT($AR$15,"ggg")&amp;IF(TEXT($AR$15,"e")="1","元",TEXT($AR$15,"e"))))&amp;TEXT($AR$15,"年m月d日"))</f>
        <v/>
      </c>
      <c r="Z108" s="61" t="str">
        <f t="shared" si="167"/>
        <v/>
      </c>
      <c r="AA108" s="61" t="str">
        <f t="shared" si="168"/>
        <v/>
      </c>
      <c r="AB108" s="61" t="str">
        <f t="shared" si="169"/>
        <v/>
      </c>
      <c r="AC10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0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08" s="68" t="str">
        <f>IF(VLOOKUP($A107,'02　利用者データ'!$A$4:$S$504,2,FALSE)="","",VLOOKUP($A107,'02　利用者データ'!$A$4:$S$504,2,FALSE))</f>
        <v/>
      </c>
      <c r="AF108" s="68"/>
      <c r="AG108" s="68"/>
      <c r="AH108" s="68"/>
      <c r="AI108" s="68"/>
      <c r="AJ108" s="68"/>
      <c r="AK108" s="68"/>
      <c r="AL108" s="68"/>
      <c r="AM108" s="65" t="str">
        <f t="shared" ref="AM108" si="217">IF(AV108="","",IF($AR$15&gt;=43831,"令和"&amp;YEAR($AR$15)-2018,IF($AR$15&gt;=43586,"令和元",TEXT($AR$15,"ggg")&amp;IF(TEXT($AR$15,"e")="1","元",TEXT($AR$15,"e"))))&amp;TEXT($AR$15,"年m月d日"))</f>
        <v/>
      </c>
      <c r="AN108" s="66" t="str">
        <f t="shared" si="171"/>
        <v/>
      </c>
      <c r="AO108" s="66" t="str">
        <f t="shared" si="172"/>
        <v/>
      </c>
      <c r="AP108" s="66" t="str">
        <f t="shared" si="173"/>
        <v/>
      </c>
      <c r="AQ108" s="66" t="str">
        <f t="shared" si="174"/>
        <v/>
      </c>
      <c r="AR108" s="67" t="str">
        <f t="shared" si="175"/>
        <v/>
      </c>
    </row>
    <row r="109" spans="1:44" ht="15" customHeight="1" x14ac:dyDescent="0.15">
      <c r="A109" s="58">
        <v>47</v>
      </c>
      <c r="B109" s="58"/>
      <c r="C109" s="59" t="str">
        <f>IF(VLOOKUP($A109,'02　利用者データ'!$A$4:$S$504,10,FALSE)="","",VLOOKUP($A109,'02　利用者データ'!$A$4:$S$504,10,FALSE))</f>
        <v/>
      </c>
      <c r="D109" s="59"/>
      <c r="E109" s="59"/>
      <c r="F109" s="59"/>
      <c r="G109" s="59"/>
      <c r="H109" s="59"/>
      <c r="I109" s="59"/>
      <c r="J109" s="59"/>
      <c r="K109" s="8" t="s">
        <v>10</v>
      </c>
      <c r="L109" s="60" t="str">
        <f>IF(VLOOKUP($A109,'02　利用者データ'!$A$4:$S$504,5,FALSE)="","",VLOOKUP($A109,'02　利用者データ'!$A$4:$S$504,5,FALSE))</f>
        <v/>
      </c>
      <c r="M109" s="60"/>
      <c r="N109" s="60"/>
      <c r="O109" s="60"/>
      <c r="P109" s="60"/>
      <c r="Q109" s="60"/>
      <c r="R109" s="60"/>
      <c r="S109" s="60"/>
      <c r="T109" s="12" t="str">
        <f>IF(VLOOKUP($A109,'02　利用者データ'!$A$4:$S$504,14,FALSE)="","",VLOOKUP($A109,'02　利用者データ'!$A$4:$S$504,14,FALSE))</f>
        <v/>
      </c>
      <c r="U109" s="13" t="str">
        <f>IF(VLOOKUP($A109,'02　利用者データ'!$A$4:$S$504,7,FALSE)="","",VLOOKUP($A109,'02　利用者データ'!$A$4:$S$504,7,FALSE))</f>
        <v/>
      </c>
      <c r="V109" s="61" t="str">
        <f>IF(VLOOKUP($A109,'02　利用者データ'!$A$4:$S$504,15,FALSE)="","",VLOOKUP($A109,'02　利用者データ'!$A$4:$S$504,15,FALSE))</f>
        <v/>
      </c>
      <c r="W109" s="61" t="str">
        <f>IF(VLOOKUP($A109,'02　利用者データ'!$A$4:$S$504,10,FALSE)="","",VLOOKUP($A109,'02　利用者データ'!$A$4:$S$504,10,FALSE))</f>
        <v/>
      </c>
      <c r="X109" s="61" t="str">
        <f>IF(VLOOKUP($A109,'02　利用者データ'!$A$4:$S$504,10,FALSE)="","",VLOOKUP($A109,'02　利用者データ'!$A$4:$S$504,10,FALSE))</f>
        <v/>
      </c>
      <c r="Y109" s="61" t="str">
        <f t="shared" ref="Y109" si="218">IF(T109="","",IF(T109&gt;=43831,"令和"&amp;YEAR(T109)-2018,IF(T109&gt;=43586,"令和元",TEXT(T109,"ggg")&amp;IF(TEXT(T109,"e")="1","元",TEXT(T109,"e"))))&amp;TEXT(T109,"年m月d日"))</f>
        <v/>
      </c>
      <c r="Z109" s="61" t="str">
        <f t="shared" si="167"/>
        <v/>
      </c>
      <c r="AA109" s="61" t="str">
        <f t="shared" si="168"/>
        <v/>
      </c>
      <c r="AB109" s="61" t="str">
        <f t="shared" si="169"/>
        <v/>
      </c>
      <c r="AC10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0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09" s="59" t="str">
        <f>IF(VLOOKUP($A109,'02　利用者データ'!$A$4:$S$504,3,FALSE)="","",VLOOKUP($A109,'02　利用者データ'!$A$4:$S$504,3,FALSE))</f>
        <v/>
      </c>
      <c r="AF109" s="59"/>
      <c r="AG109" s="59"/>
      <c r="AH109" s="59"/>
      <c r="AI109" s="59"/>
      <c r="AJ109" s="59"/>
      <c r="AK109" s="59"/>
      <c r="AL109" s="59"/>
      <c r="AM109" s="62" t="str">
        <f t="shared" ref="AM109" si="219">IF(U109="","",IF(U109&gt;=43831,"令和"&amp;YEAR(U109)-2018,IF(U109&gt;=43586,"令和元",TEXT(U109,"ggg")&amp;IF(TEXT(U109,"e")="1","元",TEXT(U109,"e"))))&amp;TEXT(U109,"年m月d日"))</f>
        <v/>
      </c>
      <c r="AN109" s="63" t="str">
        <f t="shared" si="171"/>
        <v/>
      </c>
      <c r="AO109" s="63" t="str">
        <f t="shared" si="172"/>
        <v/>
      </c>
      <c r="AP109" s="63" t="str">
        <f t="shared" si="173"/>
        <v/>
      </c>
      <c r="AQ109" s="63" t="str">
        <f t="shared" si="174"/>
        <v/>
      </c>
      <c r="AR109" s="64" t="str">
        <f t="shared" si="175"/>
        <v/>
      </c>
    </row>
    <row r="110" spans="1:44" ht="21" customHeight="1" x14ac:dyDescent="0.15">
      <c r="A110" s="58"/>
      <c r="B110" s="58"/>
      <c r="C110" s="68" t="str">
        <f>IF(VLOOKUP($A109,'02　利用者データ'!$A$4:$S$504,9,FALSE)="","",VLOOKUP($A109,'02　利用者データ'!$A$4:$S$504,9,FALSE))</f>
        <v/>
      </c>
      <c r="D110" s="68"/>
      <c r="E110" s="68"/>
      <c r="F110" s="68"/>
      <c r="G110" s="68"/>
      <c r="H110" s="68"/>
      <c r="I110" s="68"/>
      <c r="J110" s="68"/>
      <c r="K110" s="69" t="str">
        <f>IF(VLOOKUP($A109,'02　利用者データ'!$A$4:$S$504,6,FALSE)="","",VLOOKUP($A109,'02　利用者データ'!$A$4:$S$504,6,FALSE))</f>
        <v/>
      </c>
      <c r="L110" s="70"/>
      <c r="M110" s="70"/>
      <c r="N110" s="70"/>
      <c r="O110" s="70"/>
      <c r="P110" s="70"/>
      <c r="Q110" s="70"/>
      <c r="R110" s="70"/>
      <c r="S110" s="70"/>
      <c r="T110" s="70"/>
      <c r="U110" s="71"/>
      <c r="V110" s="61" t="e">
        <f>IF(VLOOKUP($A110,'02　利用者データ'!$A$4:$S$504,10,FALSE)="","",VLOOKUP($A110,'02　利用者データ'!$A$4:$S$504,10,FALSE))</f>
        <v>#N/A</v>
      </c>
      <c r="W110" s="61" t="e">
        <f>IF(VLOOKUP($A110,'02　利用者データ'!$A$4:$S$504,10,FALSE)="","",VLOOKUP($A110,'02　利用者データ'!$A$4:$S$504,10,FALSE))</f>
        <v>#N/A</v>
      </c>
      <c r="X110" s="61" t="e">
        <f>IF(VLOOKUP($A110,'02　利用者データ'!$A$4:$S$504,10,FALSE)="","",VLOOKUP($A110,'02　利用者データ'!$A$4:$S$504,10,FALSE))</f>
        <v>#N/A</v>
      </c>
      <c r="Y110" s="61" t="str">
        <f t="shared" ref="Y110" si="220">IF(AQ110="","",IF($AR$15&gt;=43831,"令和"&amp;YEAR($AR$15)-2018,IF($AR$15&gt;=43586,"令和元",TEXT($AR$15,"ggg")&amp;IF(TEXT($AR$15,"e")="1","元",TEXT($AR$15,"e"))))&amp;TEXT($AR$15,"年m月d日"))</f>
        <v/>
      </c>
      <c r="Z110" s="61" t="str">
        <f t="shared" si="167"/>
        <v/>
      </c>
      <c r="AA110" s="61" t="str">
        <f t="shared" si="168"/>
        <v/>
      </c>
      <c r="AB110" s="61" t="str">
        <f t="shared" si="169"/>
        <v/>
      </c>
      <c r="AC11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1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10" s="68" t="str">
        <f>IF(VLOOKUP($A109,'02　利用者データ'!$A$4:$S$504,2,FALSE)="","",VLOOKUP($A109,'02　利用者データ'!$A$4:$S$504,2,FALSE))</f>
        <v/>
      </c>
      <c r="AF110" s="68"/>
      <c r="AG110" s="68"/>
      <c r="AH110" s="68"/>
      <c r="AI110" s="68"/>
      <c r="AJ110" s="68"/>
      <c r="AK110" s="68"/>
      <c r="AL110" s="68"/>
      <c r="AM110" s="65" t="str">
        <f t="shared" ref="AM110" si="221">IF(AV110="","",IF($AR$15&gt;=43831,"令和"&amp;YEAR($AR$15)-2018,IF($AR$15&gt;=43586,"令和元",TEXT($AR$15,"ggg")&amp;IF(TEXT($AR$15,"e")="1","元",TEXT($AR$15,"e"))))&amp;TEXT($AR$15,"年m月d日"))</f>
        <v/>
      </c>
      <c r="AN110" s="66" t="str">
        <f t="shared" si="171"/>
        <v/>
      </c>
      <c r="AO110" s="66" t="str">
        <f t="shared" si="172"/>
        <v/>
      </c>
      <c r="AP110" s="66" t="str">
        <f t="shared" si="173"/>
        <v/>
      </c>
      <c r="AQ110" s="66" t="str">
        <f t="shared" si="174"/>
        <v/>
      </c>
      <c r="AR110" s="67" t="str">
        <f t="shared" si="175"/>
        <v/>
      </c>
    </row>
    <row r="111" spans="1:44" ht="15" customHeight="1" x14ac:dyDescent="0.15">
      <c r="A111" s="58">
        <v>48</v>
      </c>
      <c r="B111" s="58"/>
      <c r="C111" s="59" t="str">
        <f>IF(VLOOKUP($A111,'02　利用者データ'!$A$4:$S$504,10,FALSE)="","",VLOOKUP($A111,'02　利用者データ'!$A$4:$S$504,10,FALSE))</f>
        <v/>
      </c>
      <c r="D111" s="59"/>
      <c r="E111" s="59"/>
      <c r="F111" s="59"/>
      <c r="G111" s="59"/>
      <c r="H111" s="59"/>
      <c r="I111" s="59"/>
      <c r="J111" s="59"/>
      <c r="K111" s="8" t="s">
        <v>10</v>
      </c>
      <c r="L111" s="60" t="str">
        <f>IF(VLOOKUP($A111,'02　利用者データ'!$A$4:$S$504,5,FALSE)="","",VLOOKUP($A111,'02　利用者データ'!$A$4:$S$504,5,FALSE))</f>
        <v/>
      </c>
      <c r="M111" s="60"/>
      <c r="N111" s="60"/>
      <c r="O111" s="60"/>
      <c r="P111" s="60"/>
      <c r="Q111" s="60"/>
      <c r="R111" s="60"/>
      <c r="S111" s="60"/>
      <c r="T111" s="12" t="str">
        <f>IF(VLOOKUP($A111,'02　利用者データ'!$A$4:$S$504,14,FALSE)="","",VLOOKUP($A111,'02　利用者データ'!$A$4:$S$504,14,FALSE))</f>
        <v/>
      </c>
      <c r="U111" s="13" t="str">
        <f>IF(VLOOKUP($A111,'02　利用者データ'!$A$4:$S$504,7,FALSE)="","",VLOOKUP($A111,'02　利用者データ'!$A$4:$S$504,7,FALSE))</f>
        <v/>
      </c>
      <c r="V111" s="61" t="str">
        <f>IF(VLOOKUP($A111,'02　利用者データ'!$A$4:$S$504,15,FALSE)="","",VLOOKUP($A111,'02　利用者データ'!$A$4:$S$504,15,FALSE))</f>
        <v/>
      </c>
      <c r="W111" s="61" t="str">
        <f>IF(VLOOKUP($A111,'02　利用者データ'!$A$4:$S$504,10,FALSE)="","",VLOOKUP($A111,'02　利用者データ'!$A$4:$S$504,10,FALSE))</f>
        <v/>
      </c>
      <c r="X111" s="61" t="str">
        <f>IF(VLOOKUP($A111,'02　利用者データ'!$A$4:$S$504,10,FALSE)="","",VLOOKUP($A111,'02　利用者データ'!$A$4:$S$504,10,FALSE))</f>
        <v/>
      </c>
      <c r="Y111" s="61" t="str">
        <f t="shared" ref="Y111" si="222">IF(T111="","",IF(T111&gt;=43831,"令和"&amp;YEAR(T111)-2018,IF(T111&gt;=43586,"令和元",TEXT(T111,"ggg")&amp;IF(TEXT(T111,"e")="1","元",TEXT(T111,"e"))))&amp;TEXT(T111,"年m月d日"))</f>
        <v/>
      </c>
      <c r="Z111" s="61" t="str">
        <f t="shared" si="167"/>
        <v/>
      </c>
      <c r="AA111" s="61" t="str">
        <f t="shared" si="168"/>
        <v/>
      </c>
      <c r="AB111" s="61" t="str">
        <f t="shared" si="169"/>
        <v/>
      </c>
      <c r="AC11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1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11" s="59" t="str">
        <f>IF(VLOOKUP($A111,'02　利用者データ'!$A$4:$S$504,3,FALSE)="","",VLOOKUP($A111,'02　利用者データ'!$A$4:$S$504,3,FALSE))</f>
        <v/>
      </c>
      <c r="AF111" s="59"/>
      <c r="AG111" s="59"/>
      <c r="AH111" s="59"/>
      <c r="AI111" s="59"/>
      <c r="AJ111" s="59"/>
      <c r="AK111" s="59"/>
      <c r="AL111" s="59"/>
      <c r="AM111" s="62" t="str">
        <f t="shared" ref="AM111" si="223">IF(U111="","",IF(U111&gt;=43831,"令和"&amp;YEAR(U111)-2018,IF(U111&gt;=43586,"令和元",TEXT(U111,"ggg")&amp;IF(TEXT(U111,"e")="1","元",TEXT(U111,"e"))))&amp;TEXT(U111,"年m月d日"))</f>
        <v/>
      </c>
      <c r="AN111" s="63" t="str">
        <f t="shared" si="171"/>
        <v/>
      </c>
      <c r="AO111" s="63" t="str">
        <f t="shared" si="172"/>
        <v/>
      </c>
      <c r="AP111" s="63" t="str">
        <f t="shared" si="173"/>
        <v/>
      </c>
      <c r="AQ111" s="63" t="str">
        <f t="shared" si="174"/>
        <v/>
      </c>
      <c r="AR111" s="64" t="str">
        <f t="shared" si="175"/>
        <v/>
      </c>
    </row>
    <row r="112" spans="1:44" ht="21" customHeight="1" x14ac:dyDescent="0.15">
      <c r="A112" s="58"/>
      <c r="B112" s="58"/>
      <c r="C112" s="68" t="str">
        <f>IF(VLOOKUP($A111,'02　利用者データ'!$A$4:$S$504,9,FALSE)="","",VLOOKUP($A111,'02　利用者データ'!$A$4:$S$504,9,FALSE))</f>
        <v/>
      </c>
      <c r="D112" s="68"/>
      <c r="E112" s="68"/>
      <c r="F112" s="68"/>
      <c r="G112" s="68"/>
      <c r="H112" s="68"/>
      <c r="I112" s="68"/>
      <c r="J112" s="68"/>
      <c r="K112" s="69" t="str">
        <f>IF(VLOOKUP($A111,'02　利用者データ'!$A$4:$S$504,6,FALSE)="","",VLOOKUP($A111,'02　利用者データ'!$A$4:$S$504,6,FALSE))</f>
        <v/>
      </c>
      <c r="L112" s="70"/>
      <c r="M112" s="70"/>
      <c r="N112" s="70"/>
      <c r="O112" s="70"/>
      <c r="P112" s="70"/>
      <c r="Q112" s="70"/>
      <c r="R112" s="70"/>
      <c r="S112" s="70"/>
      <c r="T112" s="70"/>
      <c r="U112" s="71"/>
      <c r="V112" s="61" t="e">
        <f>IF(VLOOKUP($A112,'02　利用者データ'!$A$4:$S$504,10,FALSE)="","",VLOOKUP($A112,'02　利用者データ'!$A$4:$S$504,10,FALSE))</f>
        <v>#N/A</v>
      </c>
      <c r="W112" s="61" t="e">
        <f>IF(VLOOKUP($A112,'02　利用者データ'!$A$4:$S$504,10,FALSE)="","",VLOOKUP($A112,'02　利用者データ'!$A$4:$S$504,10,FALSE))</f>
        <v>#N/A</v>
      </c>
      <c r="X112" s="61" t="e">
        <f>IF(VLOOKUP($A112,'02　利用者データ'!$A$4:$S$504,10,FALSE)="","",VLOOKUP($A112,'02　利用者データ'!$A$4:$S$504,10,FALSE))</f>
        <v>#N/A</v>
      </c>
      <c r="Y112" s="61" t="str">
        <f t="shared" ref="Y112" si="224">IF(AQ112="","",IF($AR$15&gt;=43831,"令和"&amp;YEAR($AR$15)-2018,IF($AR$15&gt;=43586,"令和元",TEXT($AR$15,"ggg")&amp;IF(TEXT($AR$15,"e")="1","元",TEXT($AR$15,"e"))))&amp;TEXT($AR$15,"年m月d日"))</f>
        <v/>
      </c>
      <c r="Z112" s="61" t="str">
        <f t="shared" si="167"/>
        <v/>
      </c>
      <c r="AA112" s="61" t="str">
        <f t="shared" si="168"/>
        <v/>
      </c>
      <c r="AB112" s="61" t="str">
        <f t="shared" si="169"/>
        <v/>
      </c>
      <c r="AC11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1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12" s="68" t="str">
        <f>IF(VLOOKUP($A111,'02　利用者データ'!$A$4:$S$504,2,FALSE)="","",VLOOKUP($A111,'02　利用者データ'!$A$4:$S$504,2,FALSE))</f>
        <v/>
      </c>
      <c r="AF112" s="68"/>
      <c r="AG112" s="68"/>
      <c r="AH112" s="68"/>
      <c r="AI112" s="68"/>
      <c r="AJ112" s="68"/>
      <c r="AK112" s="68"/>
      <c r="AL112" s="68"/>
      <c r="AM112" s="65" t="str">
        <f t="shared" ref="AM112" si="225">IF(AV112="","",IF($AR$15&gt;=43831,"令和"&amp;YEAR($AR$15)-2018,IF($AR$15&gt;=43586,"令和元",TEXT($AR$15,"ggg")&amp;IF(TEXT($AR$15,"e")="1","元",TEXT($AR$15,"e"))))&amp;TEXT($AR$15,"年m月d日"))</f>
        <v/>
      </c>
      <c r="AN112" s="66" t="str">
        <f t="shared" si="171"/>
        <v/>
      </c>
      <c r="AO112" s="66" t="str">
        <f t="shared" si="172"/>
        <v/>
      </c>
      <c r="AP112" s="66" t="str">
        <f t="shared" si="173"/>
        <v/>
      </c>
      <c r="AQ112" s="66" t="str">
        <f t="shared" si="174"/>
        <v/>
      </c>
      <c r="AR112" s="67" t="str">
        <f t="shared" si="175"/>
        <v/>
      </c>
    </row>
    <row r="113" spans="1:44" ht="15" customHeight="1" x14ac:dyDescent="0.15">
      <c r="A113" s="58">
        <v>49</v>
      </c>
      <c r="B113" s="58"/>
      <c r="C113" s="59" t="str">
        <f>IF(VLOOKUP($A113,'02　利用者データ'!$A$4:$S$504,10,FALSE)="","",VLOOKUP($A113,'02　利用者データ'!$A$4:$S$504,10,FALSE))</f>
        <v/>
      </c>
      <c r="D113" s="59"/>
      <c r="E113" s="59"/>
      <c r="F113" s="59"/>
      <c r="G113" s="59"/>
      <c r="H113" s="59"/>
      <c r="I113" s="59"/>
      <c r="J113" s="59"/>
      <c r="K113" s="8" t="s">
        <v>10</v>
      </c>
      <c r="L113" s="60" t="str">
        <f>IF(VLOOKUP($A113,'02　利用者データ'!$A$4:$S$504,5,FALSE)="","",VLOOKUP($A113,'02　利用者データ'!$A$4:$S$504,5,FALSE))</f>
        <v/>
      </c>
      <c r="M113" s="60"/>
      <c r="N113" s="60"/>
      <c r="O113" s="60"/>
      <c r="P113" s="60"/>
      <c r="Q113" s="60"/>
      <c r="R113" s="60"/>
      <c r="S113" s="60"/>
      <c r="T113" s="12" t="str">
        <f>IF(VLOOKUP($A113,'02　利用者データ'!$A$4:$S$504,14,FALSE)="","",VLOOKUP($A113,'02　利用者データ'!$A$4:$S$504,14,FALSE))</f>
        <v/>
      </c>
      <c r="U113" s="13" t="str">
        <f>IF(VLOOKUP($A113,'02　利用者データ'!$A$4:$S$504,7,FALSE)="","",VLOOKUP($A113,'02　利用者データ'!$A$4:$S$504,7,FALSE))</f>
        <v/>
      </c>
      <c r="V113" s="61" t="str">
        <f>IF(VLOOKUP($A113,'02　利用者データ'!$A$4:$S$504,15,FALSE)="","",VLOOKUP($A113,'02　利用者データ'!$A$4:$S$504,15,FALSE))</f>
        <v/>
      </c>
      <c r="W113" s="61" t="str">
        <f>IF(VLOOKUP($A113,'02　利用者データ'!$A$4:$S$504,10,FALSE)="","",VLOOKUP($A113,'02　利用者データ'!$A$4:$S$504,10,FALSE))</f>
        <v/>
      </c>
      <c r="X113" s="61" t="str">
        <f>IF(VLOOKUP($A113,'02　利用者データ'!$A$4:$S$504,10,FALSE)="","",VLOOKUP($A113,'02　利用者データ'!$A$4:$S$504,10,FALSE))</f>
        <v/>
      </c>
      <c r="Y113" s="61" t="str">
        <f t="shared" ref="Y113" si="226">IF(T113="","",IF(T113&gt;=43831,"令和"&amp;YEAR(T113)-2018,IF(T113&gt;=43586,"令和元",TEXT(T113,"ggg")&amp;IF(TEXT(T113,"e")="1","元",TEXT(T113,"e"))))&amp;TEXT(T113,"年m月d日"))</f>
        <v/>
      </c>
      <c r="Z113" s="61" t="str">
        <f t="shared" si="167"/>
        <v/>
      </c>
      <c r="AA113" s="61" t="str">
        <f t="shared" si="168"/>
        <v/>
      </c>
      <c r="AB113" s="61" t="str">
        <f t="shared" si="169"/>
        <v/>
      </c>
      <c r="AC11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1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13" s="59" t="str">
        <f>IF(VLOOKUP($A113,'02　利用者データ'!$A$4:$S$504,3,FALSE)="","",VLOOKUP($A113,'02　利用者データ'!$A$4:$S$504,3,FALSE))</f>
        <v/>
      </c>
      <c r="AF113" s="59"/>
      <c r="AG113" s="59"/>
      <c r="AH113" s="59"/>
      <c r="AI113" s="59"/>
      <c r="AJ113" s="59"/>
      <c r="AK113" s="59"/>
      <c r="AL113" s="59"/>
      <c r="AM113" s="62" t="str">
        <f t="shared" ref="AM113" si="227">IF(U113="","",IF(U113&gt;=43831,"令和"&amp;YEAR(U113)-2018,IF(U113&gt;=43586,"令和元",TEXT(U113,"ggg")&amp;IF(TEXT(U113,"e")="1","元",TEXT(U113,"e"))))&amp;TEXT(U113,"年m月d日"))</f>
        <v/>
      </c>
      <c r="AN113" s="63" t="str">
        <f t="shared" si="171"/>
        <v/>
      </c>
      <c r="AO113" s="63" t="str">
        <f t="shared" si="172"/>
        <v/>
      </c>
      <c r="AP113" s="63" t="str">
        <f t="shared" si="173"/>
        <v/>
      </c>
      <c r="AQ113" s="63" t="str">
        <f t="shared" si="174"/>
        <v/>
      </c>
      <c r="AR113" s="64" t="str">
        <f t="shared" si="175"/>
        <v/>
      </c>
    </row>
    <row r="114" spans="1:44" ht="21" customHeight="1" x14ac:dyDescent="0.15">
      <c r="A114" s="58"/>
      <c r="B114" s="58"/>
      <c r="C114" s="68" t="str">
        <f>IF(VLOOKUP($A113,'02　利用者データ'!$A$4:$S$504,9,FALSE)="","",VLOOKUP($A113,'02　利用者データ'!$A$4:$S$504,9,FALSE))</f>
        <v/>
      </c>
      <c r="D114" s="68"/>
      <c r="E114" s="68"/>
      <c r="F114" s="68"/>
      <c r="G114" s="68"/>
      <c r="H114" s="68"/>
      <c r="I114" s="68"/>
      <c r="J114" s="68"/>
      <c r="K114" s="69" t="str">
        <f>IF(VLOOKUP($A113,'02　利用者データ'!$A$4:$S$504,6,FALSE)="","",VLOOKUP($A113,'02　利用者データ'!$A$4:$S$504,6,FALSE))</f>
        <v/>
      </c>
      <c r="L114" s="70"/>
      <c r="M114" s="70"/>
      <c r="N114" s="70"/>
      <c r="O114" s="70"/>
      <c r="P114" s="70"/>
      <c r="Q114" s="70"/>
      <c r="R114" s="70"/>
      <c r="S114" s="70"/>
      <c r="T114" s="70"/>
      <c r="U114" s="71"/>
      <c r="V114" s="61" t="e">
        <f>IF(VLOOKUP($A114,'02　利用者データ'!$A$4:$S$504,10,FALSE)="","",VLOOKUP($A114,'02　利用者データ'!$A$4:$S$504,10,FALSE))</f>
        <v>#N/A</v>
      </c>
      <c r="W114" s="61" t="e">
        <f>IF(VLOOKUP($A114,'02　利用者データ'!$A$4:$S$504,10,FALSE)="","",VLOOKUP($A114,'02　利用者データ'!$A$4:$S$504,10,FALSE))</f>
        <v>#N/A</v>
      </c>
      <c r="X114" s="61" t="e">
        <f>IF(VLOOKUP($A114,'02　利用者データ'!$A$4:$S$504,10,FALSE)="","",VLOOKUP($A114,'02　利用者データ'!$A$4:$S$504,10,FALSE))</f>
        <v>#N/A</v>
      </c>
      <c r="Y114" s="61" t="str">
        <f t="shared" ref="Y114" si="228">IF(AQ114="","",IF($AR$15&gt;=43831,"令和"&amp;YEAR($AR$15)-2018,IF($AR$15&gt;=43586,"令和元",TEXT($AR$15,"ggg")&amp;IF(TEXT($AR$15,"e")="1","元",TEXT($AR$15,"e"))))&amp;TEXT($AR$15,"年m月d日"))</f>
        <v/>
      </c>
      <c r="Z114" s="61" t="str">
        <f t="shared" si="167"/>
        <v/>
      </c>
      <c r="AA114" s="61" t="str">
        <f t="shared" si="168"/>
        <v/>
      </c>
      <c r="AB114" s="61" t="str">
        <f t="shared" si="169"/>
        <v/>
      </c>
      <c r="AC11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1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14" s="68" t="str">
        <f>IF(VLOOKUP($A113,'02　利用者データ'!$A$4:$S$504,2,FALSE)="","",VLOOKUP($A113,'02　利用者データ'!$A$4:$S$504,2,FALSE))</f>
        <v/>
      </c>
      <c r="AF114" s="68"/>
      <c r="AG114" s="68"/>
      <c r="AH114" s="68"/>
      <c r="AI114" s="68"/>
      <c r="AJ114" s="68"/>
      <c r="AK114" s="68"/>
      <c r="AL114" s="68"/>
      <c r="AM114" s="65" t="str">
        <f t="shared" ref="AM114" si="229">IF(AV114="","",IF($AR$15&gt;=43831,"令和"&amp;YEAR($AR$15)-2018,IF($AR$15&gt;=43586,"令和元",TEXT($AR$15,"ggg")&amp;IF(TEXT($AR$15,"e")="1","元",TEXT($AR$15,"e"))))&amp;TEXT($AR$15,"年m月d日"))</f>
        <v/>
      </c>
      <c r="AN114" s="66" t="str">
        <f t="shared" si="171"/>
        <v/>
      </c>
      <c r="AO114" s="66" t="str">
        <f t="shared" si="172"/>
        <v/>
      </c>
      <c r="AP114" s="66" t="str">
        <f t="shared" si="173"/>
        <v/>
      </c>
      <c r="AQ114" s="66" t="str">
        <f t="shared" si="174"/>
        <v/>
      </c>
      <c r="AR114" s="67" t="str">
        <f t="shared" si="175"/>
        <v/>
      </c>
    </row>
    <row r="115" spans="1:44" ht="15" customHeight="1" x14ac:dyDescent="0.15">
      <c r="A115" s="58">
        <v>50</v>
      </c>
      <c r="B115" s="58"/>
      <c r="C115" s="59" t="str">
        <f>IF(VLOOKUP($A115,'02　利用者データ'!$A$4:$S$504,10,FALSE)="","",VLOOKUP($A115,'02　利用者データ'!$A$4:$S$504,10,FALSE))</f>
        <v/>
      </c>
      <c r="D115" s="59"/>
      <c r="E115" s="59"/>
      <c r="F115" s="59"/>
      <c r="G115" s="59"/>
      <c r="H115" s="59"/>
      <c r="I115" s="59"/>
      <c r="J115" s="59"/>
      <c r="K115" s="8" t="s">
        <v>10</v>
      </c>
      <c r="L115" s="60" t="str">
        <f>IF(VLOOKUP($A115,'02　利用者データ'!$A$4:$S$504,5,FALSE)="","",VLOOKUP($A115,'02　利用者データ'!$A$4:$S$504,5,FALSE))</f>
        <v/>
      </c>
      <c r="M115" s="60"/>
      <c r="N115" s="60"/>
      <c r="O115" s="60"/>
      <c r="P115" s="60"/>
      <c r="Q115" s="60"/>
      <c r="R115" s="60"/>
      <c r="S115" s="60"/>
      <c r="T115" s="12" t="str">
        <f>IF(VLOOKUP($A115,'02　利用者データ'!$A$4:$S$504,14,FALSE)="","",VLOOKUP($A115,'02　利用者データ'!$A$4:$S$504,14,FALSE))</f>
        <v/>
      </c>
      <c r="U115" s="13" t="str">
        <f>IF(VLOOKUP($A115,'02　利用者データ'!$A$4:$S$504,7,FALSE)="","",VLOOKUP($A115,'02　利用者データ'!$A$4:$S$504,7,FALSE))</f>
        <v/>
      </c>
      <c r="V115" s="61" t="str">
        <f>IF(VLOOKUP($A115,'02　利用者データ'!$A$4:$S$504,15,FALSE)="","",VLOOKUP($A115,'02　利用者データ'!$A$4:$S$504,15,FALSE))</f>
        <v/>
      </c>
      <c r="W115" s="61" t="str">
        <f>IF(VLOOKUP($A115,'02　利用者データ'!$A$4:$S$504,10,FALSE)="","",VLOOKUP($A115,'02　利用者データ'!$A$4:$S$504,10,FALSE))</f>
        <v/>
      </c>
      <c r="X115" s="61" t="str">
        <f>IF(VLOOKUP($A115,'02　利用者データ'!$A$4:$S$504,10,FALSE)="","",VLOOKUP($A115,'02　利用者データ'!$A$4:$S$504,10,FALSE))</f>
        <v/>
      </c>
      <c r="Y115" s="61" t="str">
        <f t="shared" ref="Y115" si="230">IF(T115="","",IF(T115&gt;=43831,"令和"&amp;YEAR(T115)-2018,IF(T115&gt;=43586,"令和元",TEXT(T115,"ggg")&amp;IF(TEXT(T115,"e")="1","元",TEXT(T115,"e"))))&amp;TEXT(T115,"年m月d日"))</f>
        <v/>
      </c>
      <c r="Z115" s="61" t="str">
        <f t="shared" si="167"/>
        <v/>
      </c>
      <c r="AA115" s="61" t="str">
        <f t="shared" si="168"/>
        <v/>
      </c>
      <c r="AB115" s="61" t="str">
        <f t="shared" si="169"/>
        <v/>
      </c>
      <c r="AC11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1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15" s="59" t="str">
        <f>IF(VLOOKUP($A115,'02　利用者データ'!$A$4:$S$504,3,FALSE)="","",VLOOKUP($A115,'02　利用者データ'!$A$4:$S$504,3,FALSE))</f>
        <v/>
      </c>
      <c r="AF115" s="59"/>
      <c r="AG115" s="59"/>
      <c r="AH115" s="59"/>
      <c r="AI115" s="59"/>
      <c r="AJ115" s="59"/>
      <c r="AK115" s="59"/>
      <c r="AL115" s="59"/>
      <c r="AM115" s="62" t="str">
        <f t="shared" ref="AM115" si="231">IF(U115="","",IF(U115&gt;=43831,"令和"&amp;YEAR(U115)-2018,IF(U115&gt;=43586,"令和元",TEXT(U115,"ggg")&amp;IF(TEXT(U115,"e")="1","元",TEXT(U115,"e"))))&amp;TEXT(U115,"年m月d日"))</f>
        <v/>
      </c>
      <c r="AN115" s="63" t="str">
        <f t="shared" si="171"/>
        <v/>
      </c>
      <c r="AO115" s="63" t="str">
        <f t="shared" si="172"/>
        <v/>
      </c>
      <c r="AP115" s="63" t="str">
        <f t="shared" si="173"/>
        <v/>
      </c>
      <c r="AQ115" s="63" t="str">
        <f t="shared" si="174"/>
        <v/>
      </c>
      <c r="AR115" s="64" t="str">
        <f t="shared" si="175"/>
        <v/>
      </c>
    </row>
    <row r="116" spans="1:44" ht="21" customHeight="1" x14ac:dyDescent="0.15">
      <c r="A116" s="58"/>
      <c r="B116" s="58"/>
      <c r="C116" s="68" t="str">
        <f>IF(VLOOKUP($A115,'02　利用者データ'!$A$4:$S$504,9,FALSE)="","",VLOOKUP($A115,'02　利用者データ'!$A$4:$S$504,9,FALSE))</f>
        <v/>
      </c>
      <c r="D116" s="68"/>
      <c r="E116" s="68"/>
      <c r="F116" s="68"/>
      <c r="G116" s="68"/>
      <c r="H116" s="68"/>
      <c r="I116" s="68"/>
      <c r="J116" s="68"/>
      <c r="K116" s="69" t="str">
        <f>IF(VLOOKUP($A115,'02　利用者データ'!$A$4:$S$504,6,FALSE)="","",VLOOKUP($A115,'02　利用者データ'!$A$4:$S$504,6,FALSE))</f>
        <v/>
      </c>
      <c r="L116" s="70"/>
      <c r="M116" s="70"/>
      <c r="N116" s="70"/>
      <c r="O116" s="70"/>
      <c r="P116" s="70"/>
      <c r="Q116" s="70"/>
      <c r="R116" s="70"/>
      <c r="S116" s="70"/>
      <c r="T116" s="70"/>
      <c r="U116" s="71"/>
      <c r="V116" s="61" t="e">
        <f>IF(VLOOKUP($A116,'02　利用者データ'!$A$4:$S$504,10,FALSE)="","",VLOOKUP($A116,'02　利用者データ'!$A$4:$S$504,10,FALSE))</f>
        <v>#N/A</v>
      </c>
      <c r="W116" s="61" t="e">
        <f>IF(VLOOKUP($A116,'02　利用者データ'!$A$4:$S$504,10,FALSE)="","",VLOOKUP($A116,'02　利用者データ'!$A$4:$S$504,10,FALSE))</f>
        <v>#N/A</v>
      </c>
      <c r="X116" s="61" t="e">
        <f>IF(VLOOKUP($A116,'02　利用者データ'!$A$4:$S$504,10,FALSE)="","",VLOOKUP($A116,'02　利用者データ'!$A$4:$S$504,10,FALSE))</f>
        <v>#N/A</v>
      </c>
      <c r="Y116" s="61" t="str">
        <f t="shared" ref="Y116" si="232">IF(AQ116="","",IF($AR$15&gt;=43831,"令和"&amp;YEAR($AR$15)-2018,IF($AR$15&gt;=43586,"令和元",TEXT($AR$15,"ggg")&amp;IF(TEXT($AR$15,"e")="1","元",TEXT($AR$15,"e"))))&amp;TEXT($AR$15,"年m月d日"))</f>
        <v/>
      </c>
      <c r="Z116" s="61" t="str">
        <f t="shared" si="167"/>
        <v/>
      </c>
      <c r="AA116" s="61" t="str">
        <f t="shared" si="168"/>
        <v/>
      </c>
      <c r="AB116" s="61" t="str">
        <f t="shared" si="169"/>
        <v/>
      </c>
      <c r="AC11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1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16" s="68" t="str">
        <f>IF(VLOOKUP($A115,'02　利用者データ'!$A$4:$S$504,2,FALSE)="","",VLOOKUP($A115,'02　利用者データ'!$A$4:$S$504,2,FALSE))</f>
        <v/>
      </c>
      <c r="AF116" s="68"/>
      <c r="AG116" s="68"/>
      <c r="AH116" s="68"/>
      <c r="AI116" s="68"/>
      <c r="AJ116" s="68"/>
      <c r="AK116" s="68"/>
      <c r="AL116" s="68"/>
      <c r="AM116" s="65" t="str">
        <f t="shared" ref="AM116" si="233">IF(AV116="","",IF($AR$15&gt;=43831,"令和"&amp;YEAR($AR$15)-2018,IF($AR$15&gt;=43586,"令和元",TEXT($AR$15,"ggg")&amp;IF(TEXT($AR$15,"e")="1","元",TEXT($AR$15,"e"))))&amp;TEXT($AR$15,"年m月d日"))</f>
        <v/>
      </c>
      <c r="AN116" s="66" t="str">
        <f t="shared" si="171"/>
        <v/>
      </c>
      <c r="AO116" s="66" t="str">
        <f t="shared" si="172"/>
        <v/>
      </c>
      <c r="AP116" s="66" t="str">
        <f t="shared" si="173"/>
        <v/>
      </c>
      <c r="AQ116" s="66" t="str">
        <f t="shared" si="174"/>
        <v/>
      </c>
      <c r="AR116" s="67" t="str">
        <f t="shared" si="175"/>
        <v/>
      </c>
    </row>
    <row r="117" spans="1:44" ht="15" customHeight="1" x14ac:dyDescent="0.15">
      <c r="A117" s="58">
        <v>51</v>
      </c>
      <c r="B117" s="58"/>
      <c r="C117" s="59" t="str">
        <f>IF(VLOOKUP($A117,'02　利用者データ'!$A$4:$S$504,10,FALSE)="","",VLOOKUP($A117,'02　利用者データ'!$A$4:$S$504,10,FALSE))</f>
        <v/>
      </c>
      <c r="D117" s="59"/>
      <c r="E117" s="59"/>
      <c r="F117" s="59"/>
      <c r="G117" s="59"/>
      <c r="H117" s="59"/>
      <c r="I117" s="59"/>
      <c r="J117" s="59"/>
      <c r="K117" s="8" t="s">
        <v>10</v>
      </c>
      <c r="L117" s="60" t="str">
        <f>IF(VLOOKUP($A117,'02　利用者データ'!$A$4:$S$504,5,FALSE)="","",VLOOKUP($A117,'02　利用者データ'!$A$4:$S$504,5,FALSE))</f>
        <v/>
      </c>
      <c r="M117" s="60"/>
      <c r="N117" s="60"/>
      <c r="O117" s="60"/>
      <c r="P117" s="60"/>
      <c r="Q117" s="60"/>
      <c r="R117" s="60"/>
      <c r="S117" s="60"/>
      <c r="T117" s="12" t="str">
        <f>IF(VLOOKUP($A117,'02　利用者データ'!$A$4:$S$504,14,FALSE)="","",VLOOKUP($A117,'02　利用者データ'!$A$4:$S$504,14,FALSE))</f>
        <v/>
      </c>
      <c r="U117" s="13" t="str">
        <f>IF(VLOOKUP($A117,'02　利用者データ'!$A$4:$S$504,7,FALSE)="","",VLOOKUP($A117,'02　利用者データ'!$A$4:$S$504,7,FALSE))</f>
        <v/>
      </c>
      <c r="V117" s="61" t="str">
        <f>IF(VLOOKUP($A117,'02　利用者データ'!$A$4:$S$504,15,FALSE)="","",VLOOKUP($A117,'02　利用者データ'!$A$4:$S$504,15,FALSE))</f>
        <v/>
      </c>
      <c r="W117" s="61" t="str">
        <f>IF(VLOOKUP($A117,'02　利用者データ'!$A$4:$S$504,10,FALSE)="","",VLOOKUP($A117,'02　利用者データ'!$A$4:$S$504,10,FALSE))</f>
        <v/>
      </c>
      <c r="X117" s="61" t="str">
        <f>IF(VLOOKUP($A117,'02　利用者データ'!$A$4:$S$504,10,FALSE)="","",VLOOKUP($A117,'02　利用者データ'!$A$4:$S$504,10,FALSE))</f>
        <v/>
      </c>
      <c r="Y117" s="61" t="str">
        <f t="shared" ref="Y117" si="234">IF(T117="","",IF(T117&gt;=43831,"令和"&amp;YEAR(T117)-2018,IF(T117&gt;=43586,"令和元",TEXT(T117,"ggg")&amp;IF(TEXT(T117,"e")="1","元",TEXT(T117,"e"))))&amp;TEXT(T117,"年m月d日"))</f>
        <v/>
      </c>
      <c r="Z117" s="61" t="str">
        <f t="shared" si="167"/>
        <v/>
      </c>
      <c r="AA117" s="61" t="str">
        <f t="shared" si="168"/>
        <v/>
      </c>
      <c r="AB117" s="61" t="str">
        <f t="shared" si="169"/>
        <v/>
      </c>
      <c r="AC11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1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17" s="59" t="str">
        <f>IF(VLOOKUP($A117,'02　利用者データ'!$A$4:$S$504,3,FALSE)="","",VLOOKUP($A117,'02　利用者データ'!$A$4:$S$504,3,FALSE))</f>
        <v/>
      </c>
      <c r="AF117" s="59"/>
      <c r="AG117" s="59"/>
      <c r="AH117" s="59"/>
      <c r="AI117" s="59"/>
      <c r="AJ117" s="59"/>
      <c r="AK117" s="59"/>
      <c r="AL117" s="59"/>
      <c r="AM117" s="62" t="str">
        <f t="shared" ref="AM117" si="235">IF(U117="","",IF(U117&gt;=43831,"令和"&amp;YEAR(U117)-2018,IF(U117&gt;=43586,"令和元",TEXT(U117,"ggg")&amp;IF(TEXT(U117,"e")="1","元",TEXT(U117,"e"))))&amp;TEXT(U117,"年m月d日"))</f>
        <v/>
      </c>
      <c r="AN117" s="63" t="str">
        <f t="shared" si="171"/>
        <v/>
      </c>
      <c r="AO117" s="63" t="str">
        <f t="shared" si="172"/>
        <v/>
      </c>
      <c r="AP117" s="63" t="str">
        <f t="shared" si="173"/>
        <v/>
      </c>
      <c r="AQ117" s="63" t="str">
        <f t="shared" si="174"/>
        <v/>
      </c>
      <c r="AR117" s="64" t="str">
        <f t="shared" si="175"/>
        <v/>
      </c>
    </row>
    <row r="118" spans="1:44" ht="21" customHeight="1" x14ac:dyDescent="0.15">
      <c r="A118" s="58"/>
      <c r="B118" s="58"/>
      <c r="C118" s="68" t="str">
        <f>IF(VLOOKUP($A117,'02　利用者データ'!$A$4:$S$504,9,FALSE)="","",VLOOKUP($A117,'02　利用者データ'!$A$4:$S$504,9,FALSE))</f>
        <v/>
      </c>
      <c r="D118" s="68"/>
      <c r="E118" s="68"/>
      <c r="F118" s="68"/>
      <c r="G118" s="68"/>
      <c r="H118" s="68"/>
      <c r="I118" s="68"/>
      <c r="J118" s="68"/>
      <c r="K118" s="69" t="str">
        <f>IF(VLOOKUP($A117,'02　利用者データ'!$A$4:$S$504,6,FALSE)="","",VLOOKUP($A117,'02　利用者データ'!$A$4:$S$504,6,FALSE))</f>
        <v/>
      </c>
      <c r="L118" s="70"/>
      <c r="M118" s="70"/>
      <c r="N118" s="70"/>
      <c r="O118" s="70"/>
      <c r="P118" s="70"/>
      <c r="Q118" s="70"/>
      <c r="R118" s="70"/>
      <c r="S118" s="70"/>
      <c r="T118" s="70"/>
      <c r="U118" s="71"/>
      <c r="V118" s="61" t="e">
        <f>IF(VLOOKUP($A118,'02　利用者データ'!$A$4:$S$504,10,FALSE)="","",VLOOKUP($A118,'02　利用者データ'!$A$4:$S$504,10,FALSE))</f>
        <v>#N/A</v>
      </c>
      <c r="W118" s="61" t="e">
        <f>IF(VLOOKUP($A118,'02　利用者データ'!$A$4:$S$504,10,FALSE)="","",VLOOKUP($A118,'02　利用者データ'!$A$4:$S$504,10,FALSE))</f>
        <v>#N/A</v>
      </c>
      <c r="X118" s="61" t="e">
        <f>IF(VLOOKUP($A118,'02　利用者データ'!$A$4:$S$504,10,FALSE)="","",VLOOKUP($A118,'02　利用者データ'!$A$4:$S$504,10,FALSE))</f>
        <v>#N/A</v>
      </c>
      <c r="Y118" s="61" t="str">
        <f t="shared" ref="Y118" si="236">IF(AQ118="","",IF($AR$15&gt;=43831,"令和"&amp;YEAR($AR$15)-2018,IF($AR$15&gt;=43586,"令和元",TEXT($AR$15,"ggg")&amp;IF(TEXT($AR$15,"e")="1","元",TEXT($AR$15,"e"))))&amp;TEXT($AR$15,"年m月d日"))</f>
        <v/>
      </c>
      <c r="Z118" s="61" t="str">
        <f t="shared" si="167"/>
        <v/>
      </c>
      <c r="AA118" s="61" t="str">
        <f t="shared" si="168"/>
        <v/>
      </c>
      <c r="AB118" s="61" t="str">
        <f t="shared" si="169"/>
        <v/>
      </c>
      <c r="AC11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1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18" s="68" t="str">
        <f>IF(VLOOKUP($A117,'02　利用者データ'!$A$4:$S$504,2,FALSE)="","",VLOOKUP($A117,'02　利用者データ'!$A$4:$S$504,2,FALSE))</f>
        <v/>
      </c>
      <c r="AF118" s="68"/>
      <c r="AG118" s="68"/>
      <c r="AH118" s="68"/>
      <c r="AI118" s="68"/>
      <c r="AJ118" s="68"/>
      <c r="AK118" s="68"/>
      <c r="AL118" s="68"/>
      <c r="AM118" s="65" t="str">
        <f t="shared" ref="AM118" si="237">IF(AV118="","",IF($AR$15&gt;=43831,"令和"&amp;YEAR($AR$15)-2018,IF($AR$15&gt;=43586,"令和元",TEXT($AR$15,"ggg")&amp;IF(TEXT($AR$15,"e")="1","元",TEXT($AR$15,"e"))))&amp;TEXT($AR$15,"年m月d日"))</f>
        <v/>
      </c>
      <c r="AN118" s="66" t="str">
        <f t="shared" si="171"/>
        <v/>
      </c>
      <c r="AO118" s="66" t="str">
        <f t="shared" si="172"/>
        <v/>
      </c>
      <c r="AP118" s="66" t="str">
        <f t="shared" si="173"/>
        <v/>
      </c>
      <c r="AQ118" s="66" t="str">
        <f t="shared" si="174"/>
        <v/>
      </c>
      <c r="AR118" s="67" t="str">
        <f t="shared" si="175"/>
        <v/>
      </c>
    </row>
    <row r="119" spans="1:44" ht="15" customHeight="1" x14ac:dyDescent="0.15">
      <c r="A119" s="58">
        <v>52</v>
      </c>
      <c r="B119" s="58"/>
      <c r="C119" s="59" t="str">
        <f>IF(VLOOKUP($A119,'02　利用者データ'!$A$4:$S$504,10,FALSE)="","",VLOOKUP($A119,'02　利用者データ'!$A$4:$S$504,10,FALSE))</f>
        <v/>
      </c>
      <c r="D119" s="59"/>
      <c r="E119" s="59"/>
      <c r="F119" s="59"/>
      <c r="G119" s="59"/>
      <c r="H119" s="59"/>
      <c r="I119" s="59"/>
      <c r="J119" s="59"/>
      <c r="K119" s="8" t="s">
        <v>10</v>
      </c>
      <c r="L119" s="60" t="str">
        <f>IF(VLOOKUP($A119,'02　利用者データ'!$A$4:$S$504,5,FALSE)="","",VLOOKUP($A119,'02　利用者データ'!$A$4:$S$504,5,FALSE))</f>
        <v/>
      </c>
      <c r="M119" s="60"/>
      <c r="N119" s="60"/>
      <c r="O119" s="60"/>
      <c r="P119" s="60"/>
      <c r="Q119" s="60"/>
      <c r="R119" s="60"/>
      <c r="S119" s="60"/>
      <c r="T119" s="12" t="str">
        <f>IF(VLOOKUP($A119,'02　利用者データ'!$A$4:$S$504,14,FALSE)="","",VLOOKUP($A119,'02　利用者データ'!$A$4:$S$504,14,FALSE))</f>
        <v/>
      </c>
      <c r="U119" s="13" t="str">
        <f>IF(VLOOKUP($A119,'02　利用者データ'!$A$4:$S$504,7,FALSE)="","",VLOOKUP($A119,'02　利用者データ'!$A$4:$S$504,7,FALSE))</f>
        <v/>
      </c>
      <c r="V119" s="61" t="str">
        <f>IF(VLOOKUP($A119,'02　利用者データ'!$A$4:$S$504,15,FALSE)="","",VLOOKUP($A119,'02　利用者データ'!$A$4:$S$504,15,FALSE))</f>
        <v/>
      </c>
      <c r="W119" s="61" t="str">
        <f>IF(VLOOKUP($A119,'02　利用者データ'!$A$4:$S$504,10,FALSE)="","",VLOOKUP($A119,'02　利用者データ'!$A$4:$S$504,10,FALSE))</f>
        <v/>
      </c>
      <c r="X119" s="61" t="str">
        <f>IF(VLOOKUP($A119,'02　利用者データ'!$A$4:$S$504,10,FALSE)="","",VLOOKUP($A119,'02　利用者データ'!$A$4:$S$504,10,FALSE))</f>
        <v/>
      </c>
      <c r="Y119" s="61" t="str">
        <f t="shared" ref="Y119" si="238">IF(T119="","",IF(T119&gt;=43831,"令和"&amp;YEAR(T119)-2018,IF(T119&gt;=43586,"令和元",TEXT(T119,"ggg")&amp;IF(TEXT(T119,"e")="1","元",TEXT(T119,"e"))))&amp;TEXT(T119,"年m月d日"))</f>
        <v/>
      </c>
      <c r="Z119" s="61" t="str">
        <f t="shared" si="167"/>
        <v/>
      </c>
      <c r="AA119" s="61" t="str">
        <f t="shared" si="168"/>
        <v/>
      </c>
      <c r="AB119" s="61" t="str">
        <f t="shared" si="169"/>
        <v/>
      </c>
      <c r="AC11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1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19" s="59" t="str">
        <f>IF(VLOOKUP($A119,'02　利用者データ'!$A$4:$S$504,3,FALSE)="","",VLOOKUP($A119,'02　利用者データ'!$A$4:$S$504,3,FALSE))</f>
        <v/>
      </c>
      <c r="AF119" s="59"/>
      <c r="AG119" s="59"/>
      <c r="AH119" s="59"/>
      <c r="AI119" s="59"/>
      <c r="AJ119" s="59"/>
      <c r="AK119" s="59"/>
      <c r="AL119" s="59"/>
      <c r="AM119" s="62" t="str">
        <f t="shared" ref="AM119" si="239">IF(U119="","",IF(U119&gt;=43831,"令和"&amp;YEAR(U119)-2018,IF(U119&gt;=43586,"令和元",TEXT(U119,"ggg")&amp;IF(TEXT(U119,"e")="1","元",TEXT(U119,"e"))))&amp;TEXT(U119,"年m月d日"))</f>
        <v/>
      </c>
      <c r="AN119" s="63" t="str">
        <f t="shared" si="171"/>
        <v/>
      </c>
      <c r="AO119" s="63" t="str">
        <f t="shared" si="172"/>
        <v/>
      </c>
      <c r="AP119" s="63" t="str">
        <f t="shared" si="173"/>
        <v/>
      </c>
      <c r="AQ119" s="63" t="str">
        <f t="shared" si="174"/>
        <v/>
      </c>
      <c r="AR119" s="64" t="str">
        <f t="shared" si="175"/>
        <v/>
      </c>
    </row>
    <row r="120" spans="1:44" ht="21" customHeight="1" x14ac:dyDescent="0.15">
      <c r="A120" s="58"/>
      <c r="B120" s="58"/>
      <c r="C120" s="68" t="str">
        <f>IF(VLOOKUP($A119,'02　利用者データ'!$A$4:$S$504,9,FALSE)="","",VLOOKUP($A119,'02　利用者データ'!$A$4:$S$504,9,FALSE))</f>
        <v/>
      </c>
      <c r="D120" s="68"/>
      <c r="E120" s="68"/>
      <c r="F120" s="68"/>
      <c r="G120" s="68"/>
      <c r="H120" s="68"/>
      <c r="I120" s="68"/>
      <c r="J120" s="68"/>
      <c r="K120" s="69" t="str">
        <f>IF(VLOOKUP($A119,'02　利用者データ'!$A$4:$S$504,6,FALSE)="","",VLOOKUP($A119,'02　利用者データ'!$A$4:$S$504,6,FALSE))</f>
        <v/>
      </c>
      <c r="L120" s="70"/>
      <c r="M120" s="70"/>
      <c r="N120" s="70"/>
      <c r="O120" s="70"/>
      <c r="P120" s="70"/>
      <c r="Q120" s="70"/>
      <c r="R120" s="70"/>
      <c r="S120" s="70"/>
      <c r="T120" s="70"/>
      <c r="U120" s="71"/>
      <c r="V120" s="61" t="e">
        <f>IF(VLOOKUP($A120,'02　利用者データ'!$A$4:$S$504,10,FALSE)="","",VLOOKUP($A120,'02　利用者データ'!$A$4:$S$504,10,FALSE))</f>
        <v>#N/A</v>
      </c>
      <c r="W120" s="61" t="e">
        <f>IF(VLOOKUP($A120,'02　利用者データ'!$A$4:$S$504,10,FALSE)="","",VLOOKUP($A120,'02　利用者データ'!$A$4:$S$504,10,FALSE))</f>
        <v>#N/A</v>
      </c>
      <c r="X120" s="61" t="e">
        <f>IF(VLOOKUP($A120,'02　利用者データ'!$A$4:$S$504,10,FALSE)="","",VLOOKUP($A120,'02　利用者データ'!$A$4:$S$504,10,FALSE))</f>
        <v>#N/A</v>
      </c>
      <c r="Y120" s="61" t="str">
        <f t="shared" ref="Y120" si="240">IF(AQ120="","",IF($AR$15&gt;=43831,"令和"&amp;YEAR($AR$15)-2018,IF($AR$15&gt;=43586,"令和元",TEXT($AR$15,"ggg")&amp;IF(TEXT($AR$15,"e")="1","元",TEXT($AR$15,"e"))))&amp;TEXT($AR$15,"年m月d日"))</f>
        <v/>
      </c>
      <c r="Z120" s="61" t="str">
        <f t="shared" si="167"/>
        <v/>
      </c>
      <c r="AA120" s="61" t="str">
        <f t="shared" si="168"/>
        <v/>
      </c>
      <c r="AB120" s="61" t="str">
        <f t="shared" si="169"/>
        <v/>
      </c>
      <c r="AC12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2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20" s="68" t="str">
        <f>IF(VLOOKUP($A119,'02　利用者データ'!$A$4:$S$504,2,FALSE)="","",VLOOKUP($A119,'02　利用者データ'!$A$4:$S$504,2,FALSE))</f>
        <v/>
      </c>
      <c r="AF120" s="68"/>
      <c r="AG120" s="68"/>
      <c r="AH120" s="68"/>
      <c r="AI120" s="68"/>
      <c r="AJ120" s="68"/>
      <c r="AK120" s="68"/>
      <c r="AL120" s="68"/>
      <c r="AM120" s="65" t="str">
        <f t="shared" ref="AM120" si="241">IF(AV120="","",IF($AR$15&gt;=43831,"令和"&amp;YEAR($AR$15)-2018,IF($AR$15&gt;=43586,"令和元",TEXT($AR$15,"ggg")&amp;IF(TEXT($AR$15,"e")="1","元",TEXT($AR$15,"e"))))&amp;TEXT($AR$15,"年m月d日"))</f>
        <v/>
      </c>
      <c r="AN120" s="66" t="str">
        <f t="shared" si="171"/>
        <v/>
      </c>
      <c r="AO120" s="66" t="str">
        <f t="shared" si="172"/>
        <v/>
      </c>
      <c r="AP120" s="66" t="str">
        <f t="shared" si="173"/>
        <v/>
      </c>
      <c r="AQ120" s="66" t="str">
        <f t="shared" si="174"/>
        <v/>
      </c>
      <c r="AR120" s="67" t="str">
        <f t="shared" si="175"/>
        <v/>
      </c>
    </row>
    <row r="121" spans="1:44" ht="15" customHeight="1" x14ac:dyDescent="0.15">
      <c r="A121" s="58">
        <v>53</v>
      </c>
      <c r="B121" s="58"/>
      <c r="C121" s="59" t="str">
        <f>IF(VLOOKUP($A121,'02　利用者データ'!$A$4:$S$504,10,FALSE)="","",VLOOKUP($A121,'02　利用者データ'!$A$4:$S$504,10,FALSE))</f>
        <v/>
      </c>
      <c r="D121" s="59"/>
      <c r="E121" s="59"/>
      <c r="F121" s="59"/>
      <c r="G121" s="59"/>
      <c r="H121" s="59"/>
      <c r="I121" s="59"/>
      <c r="J121" s="59"/>
      <c r="K121" s="8" t="s">
        <v>10</v>
      </c>
      <c r="L121" s="60" t="str">
        <f>IF(VLOOKUP($A121,'02　利用者データ'!$A$4:$S$504,5,FALSE)="","",VLOOKUP($A121,'02　利用者データ'!$A$4:$S$504,5,FALSE))</f>
        <v/>
      </c>
      <c r="M121" s="60"/>
      <c r="N121" s="60"/>
      <c r="O121" s="60"/>
      <c r="P121" s="60"/>
      <c r="Q121" s="60"/>
      <c r="R121" s="60"/>
      <c r="S121" s="60"/>
      <c r="T121" s="12" t="str">
        <f>IF(VLOOKUP($A121,'02　利用者データ'!$A$4:$S$504,14,FALSE)="","",VLOOKUP($A121,'02　利用者データ'!$A$4:$S$504,14,FALSE))</f>
        <v/>
      </c>
      <c r="U121" s="13" t="str">
        <f>IF(VLOOKUP($A121,'02　利用者データ'!$A$4:$S$504,7,FALSE)="","",VLOOKUP($A121,'02　利用者データ'!$A$4:$S$504,7,FALSE))</f>
        <v/>
      </c>
      <c r="V121" s="61" t="str">
        <f>IF(VLOOKUP($A121,'02　利用者データ'!$A$4:$S$504,15,FALSE)="","",VLOOKUP($A121,'02　利用者データ'!$A$4:$S$504,15,FALSE))</f>
        <v/>
      </c>
      <c r="W121" s="61" t="str">
        <f>IF(VLOOKUP($A121,'02　利用者データ'!$A$4:$S$504,10,FALSE)="","",VLOOKUP($A121,'02　利用者データ'!$A$4:$S$504,10,FALSE))</f>
        <v/>
      </c>
      <c r="X121" s="61" t="str">
        <f>IF(VLOOKUP($A121,'02　利用者データ'!$A$4:$S$504,10,FALSE)="","",VLOOKUP($A121,'02　利用者データ'!$A$4:$S$504,10,FALSE))</f>
        <v/>
      </c>
      <c r="Y121" s="61" t="str">
        <f t="shared" ref="Y121" si="242">IF(T121="","",IF(T121&gt;=43831,"令和"&amp;YEAR(T121)-2018,IF(T121&gt;=43586,"令和元",TEXT(T121,"ggg")&amp;IF(TEXT(T121,"e")="1","元",TEXT(T121,"e"))))&amp;TEXT(T121,"年m月d日"))</f>
        <v/>
      </c>
      <c r="Z121" s="61" t="str">
        <f t="shared" si="167"/>
        <v/>
      </c>
      <c r="AA121" s="61" t="str">
        <f t="shared" si="168"/>
        <v/>
      </c>
      <c r="AB121" s="61" t="str">
        <f t="shared" si="169"/>
        <v/>
      </c>
      <c r="AC12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2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21" s="59" t="str">
        <f>IF(VLOOKUP($A121,'02　利用者データ'!$A$4:$S$504,3,FALSE)="","",VLOOKUP($A121,'02　利用者データ'!$A$4:$S$504,3,FALSE))</f>
        <v/>
      </c>
      <c r="AF121" s="59"/>
      <c r="AG121" s="59"/>
      <c r="AH121" s="59"/>
      <c r="AI121" s="59"/>
      <c r="AJ121" s="59"/>
      <c r="AK121" s="59"/>
      <c r="AL121" s="59"/>
      <c r="AM121" s="62" t="str">
        <f t="shared" ref="AM121" si="243">IF(U121="","",IF(U121&gt;=43831,"令和"&amp;YEAR(U121)-2018,IF(U121&gt;=43586,"令和元",TEXT(U121,"ggg")&amp;IF(TEXT(U121,"e")="1","元",TEXT(U121,"e"))))&amp;TEXT(U121,"年m月d日"))</f>
        <v/>
      </c>
      <c r="AN121" s="63" t="str">
        <f t="shared" si="171"/>
        <v/>
      </c>
      <c r="AO121" s="63" t="str">
        <f t="shared" si="172"/>
        <v/>
      </c>
      <c r="AP121" s="63" t="str">
        <f t="shared" si="173"/>
        <v/>
      </c>
      <c r="AQ121" s="63" t="str">
        <f t="shared" si="174"/>
        <v/>
      </c>
      <c r="AR121" s="64" t="str">
        <f t="shared" si="175"/>
        <v/>
      </c>
    </row>
    <row r="122" spans="1:44" ht="21" customHeight="1" x14ac:dyDescent="0.15">
      <c r="A122" s="58"/>
      <c r="B122" s="58"/>
      <c r="C122" s="68" t="str">
        <f>IF(VLOOKUP($A121,'02　利用者データ'!$A$4:$S$504,9,FALSE)="","",VLOOKUP($A121,'02　利用者データ'!$A$4:$S$504,9,FALSE))</f>
        <v/>
      </c>
      <c r="D122" s="68"/>
      <c r="E122" s="68"/>
      <c r="F122" s="68"/>
      <c r="G122" s="68"/>
      <c r="H122" s="68"/>
      <c r="I122" s="68"/>
      <c r="J122" s="68"/>
      <c r="K122" s="69" t="str">
        <f>IF(VLOOKUP($A121,'02　利用者データ'!$A$4:$S$504,6,FALSE)="","",VLOOKUP($A121,'02　利用者データ'!$A$4:$S$504,6,FALSE))</f>
        <v/>
      </c>
      <c r="L122" s="70"/>
      <c r="M122" s="70"/>
      <c r="N122" s="70"/>
      <c r="O122" s="70"/>
      <c r="P122" s="70"/>
      <c r="Q122" s="70"/>
      <c r="R122" s="70"/>
      <c r="S122" s="70"/>
      <c r="T122" s="70"/>
      <c r="U122" s="71"/>
      <c r="V122" s="61" t="e">
        <f>IF(VLOOKUP($A122,'02　利用者データ'!$A$4:$S$504,10,FALSE)="","",VLOOKUP($A122,'02　利用者データ'!$A$4:$S$504,10,FALSE))</f>
        <v>#N/A</v>
      </c>
      <c r="W122" s="61" t="e">
        <f>IF(VLOOKUP($A122,'02　利用者データ'!$A$4:$S$504,10,FALSE)="","",VLOOKUP($A122,'02　利用者データ'!$A$4:$S$504,10,FALSE))</f>
        <v>#N/A</v>
      </c>
      <c r="X122" s="61" t="e">
        <f>IF(VLOOKUP($A122,'02　利用者データ'!$A$4:$S$504,10,FALSE)="","",VLOOKUP($A122,'02　利用者データ'!$A$4:$S$504,10,FALSE))</f>
        <v>#N/A</v>
      </c>
      <c r="Y122" s="61" t="str">
        <f t="shared" ref="Y122" si="244">IF(AQ122="","",IF($AR$15&gt;=43831,"令和"&amp;YEAR($AR$15)-2018,IF($AR$15&gt;=43586,"令和元",TEXT($AR$15,"ggg")&amp;IF(TEXT($AR$15,"e")="1","元",TEXT($AR$15,"e"))))&amp;TEXT($AR$15,"年m月d日"))</f>
        <v/>
      </c>
      <c r="Z122" s="61" t="str">
        <f t="shared" si="167"/>
        <v/>
      </c>
      <c r="AA122" s="61" t="str">
        <f t="shared" si="168"/>
        <v/>
      </c>
      <c r="AB122" s="61" t="str">
        <f t="shared" si="169"/>
        <v/>
      </c>
      <c r="AC12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2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22" s="68" t="str">
        <f>IF(VLOOKUP($A121,'02　利用者データ'!$A$4:$S$504,2,FALSE)="","",VLOOKUP($A121,'02　利用者データ'!$A$4:$S$504,2,FALSE))</f>
        <v/>
      </c>
      <c r="AF122" s="68"/>
      <c r="AG122" s="68"/>
      <c r="AH122" s="68"/>
      <c r="AI122" s="68"/>
      <c r="AJ122" s="68"/>
      <c r="AK122" s="68"/>
      <c r="AL122" s="68"/>
      <c r="AM122" s="65" t="str">
        <f t="shared" ref="AM122" si="245">IF(AV122="","",IF($AR$15&gt;=43831,"令和"&amp;YEAR($AR$15)-2018,IF($AR$15&gt;=43586,"令和元",TEXT($AR$15,"ggg")&amp;IF(TEXT($AR$15,"e")="1","元",TEXT($AR$15,"e"))))&amp;TEXT($AR$15,"年m月d日"))</f>
        <v/>
      </c>
      <c r="AN122" s="66" t="str">
        <f t="shared" si="171"/>
        <v/>
      </c>
      <c r="AO122" s="66" t="str">
        <f t="shared" si="172"/>
        <v/>
      </c>
      <c r="AP122" s="66" t="str">
        <f t="shared" si="173"/>
        <v/>
      </c>
      <c r="AQ122" s="66" t="str">
        <f t="shared" si="174"/>
        <v/>
      </c>
      <c r="AR122" s="67" t="str">
        <f t="shared" si="175"/>
        <v/>
      </c>
    </row>
    <row r="123" spans="1:44" ht="15" customHeight="1" x14ac:dyDescent="0.15">
      <c r="A123" s="58">
        <v>54</v>
      </c>
      <c r="B123" s="58"/>
      <c r="C123" s="59" t="str">
        <f>IF(VLOOKUP($A123,'02　利用者データ'!$A$4:$S$504,10,FALSE)="","",VLOOKUP($A123,'02　利用者データ'!$A$4:$S$504,10,FALSE))</f>
        <v/>
      </c>
      <c r="D123" s="59"/>
      <c r="E123" s="59"/>
      <c r="F123" s="59"/>
      <c r="G123" s="59"/>
      <c r="H123" s="59"/>
      <c r="I123" s="59"/>
      <c r="J123" s="59"/>
      <c r="K123" s="8" t="s">
        <v>10</v>
      </c>
      <c r="L123" s="60" t="str">
        <f>IF(VLOOKUP($A123,'02　利用者データ'!$A$4:$S$504,5,FALSE)="","",VLOOKUP($A123,'02　利用者データ'!$A$4:$S$504,5,FALSE))</f>
        <v/>
      </c>
      <c r="M123" s="60"/>
      <c r="N123" s="60"/>
      <c r="O123" s="60"/>
      <c r="P123" s="60"/>
      <c r="Q123" s="60"/>
      <c r="R123" s="60"/>
      <c r="S123" s="60"/>
      <c r="T123" s="12" t="str">
        <f>IF(VLOOKUP($A123,'02　利用者データ'!$A$4:$S$504,14,FALSE)="","",VLOOKUP($A123,'02　利用者データ'!$A$4:$S$504,14,FALSE))</f>
        <v/>
      </c>
      <c r="U123" s="13" t="str">
        <f>IF(VLOOKUP($A123,'02　利用者データ'!$A$4:$S$504,7,FALSE)="","",VLOOKUP($A123,'02　利用者データ'!$A$4:$S$504,7,FALSE))</f>
        <v/>
      </c>
      <c r="V123" s="61" t="str">
        <f>IF(VLOOKUP($A123,'02　利用者データ'!$A$4:$S$504,15,FALSE)="","",VLOOKUP($A123,'02　利用者データ'!$A$4:$S$504,15,FALSE))</f>
        <v/>
      </c>
      <c r="W123" s="61" t="str">
        <f>IF(VLOOKUP($A123,'02　利用者データ'!$A$4:$S$504,10,FALSE)="","",VLOOKUP($A123,'02　利用者データ'!$A$4:$S$504,10,FALSE))</f>
        <v/>
      </c>
      <c r="X123" s="61" t="str">
        <f>IF(VLOOKUP($A123,'02　利用者データ'!$A$4:$S$504,10,FALSE)="","",VLOOKUP($A123,'02　利用者データ'!$A$4:$S$504,10,FALSE))</f>
        <v/>
      </c>
      <c r="Y123" s="61" t="str">
        <f t="shared" ref="Y123" si="246">IF(T123="","",IF(T123&gt;=43831,"令和"&amp;YEAR(T123)-2018,IF(T123&gt;=43586,"令和元",TEXT(T123,"ggg")&amp;IF(TEXT(T123,"e")="1","元",TEXT(T123,"e"))))&amp;TEXT(T123,"年m月d日"))</f>
        <v/>
      </c>
      <c r="Z123" s="61" t="str">
        <f t="shared" si="167"/>
        <v/>
      </c>
      <c r="AA123" s="61" t="str">
        <f t="shared" si="168"/>
        <v/>
      </c>
      <c r="AB123" s="61" t="str">
        <f t="shared" si="169"/>
        <v/>
      </c>
      <c r="AC12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2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23" s="59" t="str">
        <f>IF(VLOOKUP($A123,'02　利用者データ'!$A$4:$S$504,3,FALSE)="","",VLOOKUP($A123,'02　利用者データ'!$A$4:$S$504,3,FALSE))</f>
        <v/>
      </c>
      <c r="AF123" s="59"/>
      <c r="AG123" s="59"/>
      <c r="AH123" s="59"/>
      <c r="AI123" s="59"/>
      <c r="AJ123" s="59"/>
      <c r="AK123" s="59"/>
      <c r="AL123" s="59"/>
      <c r="AM123" s="62" t="str">
        <f t="shared" ref="AM123" si="247">IF(U123="","",IF(U123&gt;=43831,"令和"&amp;YEAR(U123)-2018,IF(U123&gt;=43586,"令和元",TEXT(U123,"ggg")&amp;IF(TEXT(U123,"e")="1","元",TEXT(U123,"e"))))&amp;TEXT(U123,"年m月d日"))</f>
        <v/>
      </c>
      <c r="AN123" s="63" t="str">
        <f t="shared" si="171"/>
        <v/>
      </c>
      <c r="AO123" s="63" t="str">
        <f t="shared" si="172"/>
        <v/>
      </c>
      <c r="AP123" s="63" t="str">
        <f t="shared" si="173"/>
        <v/>
      </c>
      <c r="AQ123" s="63" t="str">
        <f t="shared" si="174"/>
        <v/>
      </c>
      <c r="AR123" s="64" t="str">
        <f t="shared" si="175"/>
        <v/>
      </c>
    </row>
    <row r="124" spans="1:44" ht="21" customHeight="1" x14ac:dyDescent="0.15">
      <c r="A124" s="58"/>
      <c r="B124" s="58"/>
      <c r="C124" s="68" t="str">
        <f>IF(VLOOKUP($A123,'02　利用者データ'!$A$4:$S$504,9,FALSE)="","",VLOOKUP($A123,'02　利用者データ'!$A$4:$S$504,9,FALSE))</f>
        <v/>
      </c>
      <c r="D124" s="68"/>
      <c r="E124" s="68"/>
      <c r="F124" s="68"/>
      <c r="G124" s="68"/>
      <c r="H124" s="68"/>
      <c r="I124" s="68"/>
      <c r="J124" s="68"/>
      <c r="K124" s="69" t="str">
        <f>IF(VLOOKUP($A123,'02　利用者データ'!$A$4:$S$504,6,FALSE)="","",VLOOKUP($A123,'02　利用者データ'!$A$4:$S$504,6,FALSE))</f>
        <v/>
      </c>
      <c r="L124" s="70"/>
      <c r="M124" s="70"/>
      <c r="N124" s="70"/>
      <c r="O124" s="70"/>
      <c r="P124" s="70"/>
      <c r="Q124" s="70"/>
      <c r="R124" s="70"/>
      <c r="S124" s="70"/>
      <c r="T124" s="70"/>
      <c r="U124" s="71"/>
      <c r="V124" s="61" t="e">
        <f>IF(VLOOKUP($A124,'02　利用者データ'!$A$4:$S$504,10,FALSE)="","",VLOOKUP($A124,'02　利用者データ'!$A$4:$S$504,10,FALSE))</f>
        <v>#N/A</v>
      </c>
      <c r="W124" s="61" t="e">
        <f>IF(VLOOKUP($A124,'02　利用者データ'!$A$4:$S$504,10,FALSE)="","",VLOOKUP($A124,'02　利用者データ'!$A$4:$S$504,10,FALSE))</f>
        <v>#N/A</v>
      </c>
      <c r="X124" s="61" t="e">
        <f>IF(VLOOKUP($A124,'02　利用者データ'!$A$4:$S$504,10,FALSE)="","",VLOOKUP($A124,'02　利用者データ'!$A$4:$S$504,10,FALSE))</f>
        <v>#N/A</v>
      </c>
      <c r="Y124" s="61" t="str">
        <f t="shared" ref="Y124" si="248">IF(AQ124="","",IF($AR$15&gt;=43831,"令和"&amp;YEAR($AR$15)-2018,IF($AR$15&gt;=43586,"令和元",TEXT($AR$15,"ggg")&amp;IF(TEXT($AR$15,"e")="1","元",TEXT($AR$15,"e"))))&amp;TEXT($AR$15,"年m月d日"))</f>
        <v/>
      </c>
      <c r="Z124" s="61" t="str">
        <f t="shared" si="167"/>
        <v/>
      </c>
      <c r="AA124" s="61" t="str">
        <f t="shared" si="168"/>
        <v/>
      </c>
      <c r="AB124" s="61" t="str">
        <f t="shared" si="169"/>
        <v/>
      </c>
      <c r="AC12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2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24" s="68" t="str">
        <f>IF(VLOOKUP($A123,'02　利用者データ'!$A$4:$S$504,2,FALSE)="","",VLOOKUP($A123,'02　利用者データ'!$A$4:$S$504,2,FALSE))</f>
        <v/>
      </c>
      <c r="AF124" s="68"/>
      <c r="AG124" s="68"/>
      <c r="AH124" s="68"/>
      <c r="AI124" s="68"/>
      <c r="AJ124" s="68"/>
      <c r="AK124" s="68"/>
      <c r="AL124" s="68"/>
      <c r="AM124" s="65" t="str">
        <f t="shared" ref="AM124" si="249">IF(AV124="","",IF($AR$15&gt;=43831,"令和"&amp;YEAR($AR$15)-2018,IF($AR$15&gt;=43586,"令和元",TEXT($AR$15,"ggg")&amp;IF(TEXT($AR$15,"e")="1","元",TEXT($AR$15,"e"))))&amp;TEXT($AR$15,"年m月d日"))</f>
        <v/>
      </c>
      <c r="AN124" s="66" t="str">
        <f t="shared" si="171"/>
        <v/>
      </c>
      <c r="AO124" s="66" t="str">
        <f t="shared" si="172"/>
        <v/>
      </c>
      <c r="AP124" s="66" t="str">
        <f t="shared" si="173"/>
        <v/>
      </c>
      <c r="AQ124" s="66" t="str">
        <f t="shared" si="174"/>
        <v/>
      </c>
      <c r="AR124" s="67" t="str">
        <f t="shared" si="175"/>
        <v/>
      </c>
    </row>
    <row r="125" spans="1:44" ht="15" customHeight="1" x14ac:dyDescent="0.15">
      <c r="A125" s="58">
        <v>55</v>
      </c>
      <c r="B125" s="58"/>
      <c r="C125" s="59" t="str">
        <f>IF(VLOOKUP($A125,'02　利用者データ'!$A$4:$S$504,10,FALSE)="","",VLOOKUP($A125,'02　利用者データ'!$A$4:$S$504,10,FALSE))</f>
        <v/>
      </c>
      <c r="D125" s="59"/>
      <c r="E125" s="59"/>
      <c r="F125" s="59"/>
      <c r="G125" s="59"/>
      <c r="H125" s="59"/>
      <c r="I125" s="59"/>
      <c r="J125" s="59"/>
      <c r="K125" s="8" t="s">
        <v>10</v>
      </c>
      <c r="L125" s="60" t="str">
        <f>IF(VLOOKUP($A125,'02　利用者データ'!$A$4:$S$504,5,FALSE)="","",VLOOKUP($A125,'02　利用者データ'!$A$4:$S$504,5,FALSE))</f>
        <v/>
      </c>
      <c r="M125" s="60"/>
      <c r="N125" s="60"/>
      <c r="O125" s="60"/>
      <c r="P125" s="60"/>
      <c r="Q125" s="60"/>
      <c r="R125" s="60"/>
      <c r="S125" s="60"/>
      <c r="T125" s="12" t="str">
        <f>IF(VLOOKUP($A125,'02　利用者データ'!$A$4:$S$504,14,FALSE)="","",VLOOKUP($A125,'02　利用者データ'!$A$4:$S$504,14,FALSE))</f>
        <v/>
      </c>
      <c r="U125" s="13" t="str">
        <f>IF(VLOOKUP($A125,'02　利用者データ'!$A$4:$S$504,7,FALSE)="","",VLOOKUP($A125,'02　利用者データ'!$A$4:$S$504,7,FALSE))</f>
        <v/>
      </c>
      <c r="V125" s="61" t="str">
        <f>IF(VLOOKUP($A125,'02　利用者データ'!$A$4:$S$504,15,FALSE)="","",VLOOKUP($A125,'02　利用者データ'!$A$4:$S$504,15,FALSE))</f>
        <v/>
      </c>
      <c r="W125" s="61" t="str">
        <f>IF(VLOOKUP($A125,'02　利用者データ'!$A$4:$S$504,10,FALSE)="","",VLOOKUP($A125,'02　利用者データ'!$A$4:$S$504,10,FALSE))</f>
        <v/>
      </c>
      <c r="X125" s="61" t="str">
        <f>IF(VLOOKUP($A125,'02　利用者データ'!$A$4:$S$504,10,FALSE)="","",VLOOKUP($A125,'02　利用者データ'!$A$4:$S$504,10,FALSE))</f>
        <v/>
      </c>
      <c r="Y125" s="61" t="str">
        <f t="shared" ref="Y125" si="250">IF(T125="","",IF(T125&gt;=43831,"令和"&amp;YEAR(T125)-2018,IF(T125&gt;=43586,"令和元",TEXT(T125,"ggg")&amp;IF(TEXT(T125,"e")="1","元",TEXT(T125,"e"))))&amp;TEXT(T125,"年m月d日"))</f>
        <v/>
      </c>
      <c r="Z125" s="61" t="str">
        <f t="shared" si="167"/>
        <v/>
      </c>
      <c r="AA125" s="61" t="str">
        <f t="shared" si="168"/>
        <v/>
      </c>
      <c r="AB125" s="61" t="str">
        <f t="shared" si="169"/>
        <v/>
      </c>
      <c r="AC12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2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25" s="59" t="str">
        <f>IF(VLOOKUP($A125,'02　利用者データ'!$A$4:$S$504,3,FALSE)="","",VLOOKUP($A125,'02　利用者データ'!$A$4:$S$504,3,FALSE))</f>
        <v/>
      </c>
      <c r="AF125" s="59"/>
      <c r="AG125" s="59"/>
      <c r="AH125" s="59"/>
      <c r="AI125" s="59"/>
      <c r="AJ125" s="59"/>
      <c r="AK125" s="59"/>
      <c r="AL125" s="59"/>
      <c r="AM125" s="62" t="str">
        <f t="shared" ref="AM125" si="251">IF(U125="","",IF(U125&gt;=43831,"令和"&amp;YEAR(U125)-2018,IF(U125&gt;=43586,"令和元",TEXT(U125,"ggg")&amp;IF(TEXT(U125,"e")="1","元",TEXT(U125,"e"))))&amp;TEXT(U125,"年m月d日"))</f>
        <v/>
      </c>
      <c r="AN125" s="63" t="str">
        <f t="shared" si="171"/>
        <v/>
      </c>
      <c r="AO125" s="63" t="str">
        <f t="shared" si="172"/>
        <v/>
      </c>
      <c r="AP125" s="63" t="str">
        <f t="shared" si="173"/>
        <v/>
      </c>
      <c r="AQ125" s="63" t="str">
        <f t="shared" si="174"/>
        <v/>
      </c>
      <c r="AR125" s="64" t="str">
        <f t="shared" si="175"/>
        <v/>
      </c>
    </row>
    <row r="126" spans="1:44" ht="21" customHeight="1" x14ac:dyDescent="0.15">
      <c r="A126" s="58"/>
      <c r="B126" s="58"/>
      <c r="C126" s="68" t="str">
        <f>IF(VLOOKUP($A125,'02　利用者データ'!$A$4:$S$504,9,FALSE)="","",VLOOKUP($A125,'02　利用者データ'!$A$4:$S$504,9,FALSE))</f>
        <v/>
      </c>
      <c r="D126" s="68"/>
      <c r="E126" s="68"/>
      <c r="F126" s="68"/>
      <c r="G126" s="68"/>
      <c r="H126" s="68"/>
      <c r="I126" s="68"/>
      <c r="J126" s="68"/>
      <c r="K126" s="69" t="str">
        <f>IF(VLOOKUP($A125,'02　利用者データ'!$A$4:$S$504,6,FALSE)="","",VLOOKUP($A125,'02　利用者データ'!$A$4:$S$504,6,FALSE))</f>
        <v/>
      </c>
      <c r="L126" s="70"/>
      <c r="M126" s="70"/>
      <c r="N126" s="70"/>
      <c r="O126" s="70"/>
      <c r="P126" s="70"/>
      <c r="Q126" s="70"/>
      <c r="R126" s="70"/>
      <c r="S126" s="70"/>
      <c r="T126" s="70"/>
      <c r="U126" s="71"/>
      <c r="V126" s="61" t="e">
        <f>IF(VLOOKUP($A126,'02　利用者データ'!$A$4:$S$504,10,FALSE)="","",VLOOKUP($A126,'02　利用者データ'!$A$4:$S$504,10,FALSE))</f>
        <v>#N/A</v>
      </c>
      <c r="W126" s="61" t="e">
        <f>IF(VLOOKUP($A126,'02　利用者データ'!$A$4:$S$504,10,FALSE)="","",VLOOKUP($A126,'02　利用者データ'!$A$4:$S$504,10,FALSE))</f>
        <v>#N/A</v>
      </c>
      <c r="X126" s="61" t="e">
        <f>IF(VLOOKUP($A126,'02　利用者データ'!$A$4:$S$504,10,FALSE)="","",VLOOKUP($A126,'02　利用者データ'!$A$4:$S$504,10,FALSE))</f>
        <v>#N/A</v>
      </c>
      <c r="Y126" s="61" t="str">
        <f t="shared" ref="Y126" si="252">IF(AQ126="","",IF($AR$15&gt;=43831,"令和"&amp;YEAR($AR$15)-2018,IF($AR$15&gt;=43586,"令和元",TEXT($AR$15,"ggg")&amp;IF(TEXT($AR$15,"e")="1","元",TEXT($AR$15,"e"))))&amp;TEXT($AR$15,"年m月d日"))</f>
        <v/>
      </c>
      <c r="Z126" s="61" t="str">
        <f t="shared" si="167"/>
        <v/>
      </c>
      <c r="AA126" s="61" t="str">
        <f t="shared" si="168"/>
        <v/>
      </c>
      <c r="AB126" s="61" t="str">
        <f t="shared" si="169"/>
        <v/>
      </c>
      <c r="AC12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2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26" s="68" t="str">
        <f>IF(VLOOKUP($A125,'02　利用者データ'!$A$4:$S$504,2,FALSE)="","",VLOOKUP($A125,'02　利用者データ'!$A$4:$S$504,2,FALSE))</f>
        <v/>
      </c>
      <c r="AF126" s="68"/>
      <c r="AG126" s="68"/>
      <c r="AH126" s="68"/>
      <c r="AI126" s="68"/>
      <c r="AJ126" s="68"/>
      <c r="AK126" s="68"/>
      <c r="AL126" s="68"/>
      <c r="AM126" s="65" t="str">
        <f t="shared" ref="AM126" si="253">IF(AV126="","",IF($AR$15&gt;=43831,"令和"&amp;YEAR($AR$15)-2018,IF($AR$15&gt;=43586,"令和元",TEXT($AR$15,"ggg")&amp;IF(TEXT($AR$15,"e")="1","元",TEXT($AR$15,"e"))))&amp;TEXT($AR$15,"年m月d日"))</f>
        <v/>
      </c>
      <c r="AN126" s="66" t="str">
        <f t="shared" si="171"/>
        <v/>
      </c>
      <c r="AO126" s="66" t="str">
        <f t="shared" si="172"/>
        <v/>
      </c>
      <c r="AP126" s="66" t="str">
        <f t="shared" si="173"/>
        <v/>
      </c>
      <c r="AQ126" s="66" t="str">
        <f t="shared" si="174"/>
        <v/>
      </c>
      <c r="AR126" s="67" t="str">
        <f t="shared" si="175"/>
        <v/>
      </c>
    </row>
    <row r="127" spans="1:44" ht="15" customHeight="1" x14ac:dyDescent="0.15">
      <c r="A127" s="58">
        <v>56</v>
      </c>
      <c r="B127" s="58"/>
      <c r="C127" s="59" t="str">
        <f>IF(VLOOKUP($A127,'02　利用者データ'!$A$4:$S$504,10,FALSE)="","",VLOOKUP($A127,'02　利用者データ'!$A$4:$S$504,10,FALSE))</f>
        <v/>
      </c>
      <c r="D127" s="59"/>
      <c r="E127" s="59"/>
      <c r="F127" s="59"/>
      <c r="G127" s="59"/>
      <c r="H127" s="59"/>
      <c r="I127" s="59"/>
      <c r="J127" s="59"/>
      <c r="K127" s="8" t="s">
        <v>10</v>
      </c>
      <c r="L127" s="60" t="str">
        <f>IF(VLOOKUP($A127,'02　利用者データ'!$A$4:$S$504,5,FALSE)="","",VLOOKUP($A127,'02　利用者データ'!$A$4:$S$504,5,FALSE))</f>
        <v/>
      </c>
      <c r="M127" s="60"/>
      <c r="N127" s="60"/>
      <c r="O127" s="60"/>
      <c r="P127" s="60"/>
      <c r="Q127" s="60"/>
      <c r="R127" s="60"/>
      <c r="S127" s="60"/>
      <c r="T127" s="12" t="str">
        <f>IF(VLOOKUP($A127,'02　利用者データ'!$A$4:$S$504,14,FALSE)="","",VLOOKUP($A127,'02　利用者データ'!$A$4:$S$504,14,FALSE))</f>
        <v/>
      </c>
      <c r="U127" s="13" t="str">
        <f>IF(VLOOKUP($A127,'02　利用者データ'!$A$4:$S$504,7,FALSE)="","",VLOOKUP($A127,'02　利用者データ'!$A$4:$S$504,7,FALSE))</f>
        <v/>
      </c>
      <c r="V127" s="61" t="str">
        <f>IF(VLOOKUP($A127,'02　利用者データ'!$A$4:$S$504,15,FALSE)="","",VLOOKUP($A127,'02　利用者データ'!$A$4:$S$504,15,FALSE))</f>
        <v/>
      </c>
      <c r="W127" s="61" t="str">
        <f>IF(VLOOKUP($A127,'02　利用者データ'!$A$4:$S$504,10,FALSE)="","",VLOOKUP($A127,'02　利用者データ'!$A$4:$S$504,10,FALSE))</f>
        <v/>
      </c>
      <c r="X127" s="61" t="str">
        <f>IF(VLOOKUP($A127,'02　利用者データ'!$A$4:$S$504,10,FALSE)="","",VLOOKUP($A127,'02　利用者データ'!$A$4:$S$504,10,FALSE))</f>
        <v/>
      </c>
      <c r="Y127" s="61" t="str">
        <f t="shared" ref="Y127" si="254">IF(T127="","",IF(T127&gt;=43831,"令和"&amp;YEAR(T127)-2018,IF(T127&gt;=43586,"令和元",TEXT(T127,"ggg")&amp;IF(TEXT(T127,"e")="1","元",TEXT(T127,"e"))))&amp;TEXT(T127,"年m月d日"))</f>
        <v/>
      </c>
      <c r="Z127" s="61" t="str">
        <f t="shared" si="167"/>
        <v/>
      </c>
      <c r="AA127" s="61" t="str">
        <f t="shared" si="168"/>
        <v/>
      </c>
      <c r="AB127" s="61" t="str">
        <f t="shared" si="169"/>
        <v/>
      </c>
      <c r="AC12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2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27" s="59" t="str">
        <f>IF(VLOOKUP($A127,'02　利用者データ'!$A$4:$S$504,3,FALSE)="","",VLOOKUP($A127,'02　利用者データ'!$A$4:$S$504,3,FALSE))</f>
        <v/>
      </c>
      <c r="AF127" s="59"/>
      <c r="AG127" s="59"/>
      <c r="AH127" s="59"/>
      <c r="AI127" s="59"/>
      <c r="AJ127" s="59"/>
      <c r="AK127" s="59"/>
      <c r="AL127" s="59"/>
      <c r="AM127" s="62" t="str">
        <f t="shared" ref="AM127" si="255">IF(U127="","",IF(U127&gt;=43831,"令和"&amp;YEAR(U127)-2018,IF(U127&gt;=43586,"令和元",TEXT(U127,"ggg")&amp;IF(TEXT(U127,"e")="1","元",TEXT(U127,"e"))))&amp;TEXT(U127,"年m月d日"))</f>
        <v/>
      </c>
      <c r="AN127" s="63" t="str">
        <f t="shared" si="171"/>
        <v/>
      </c>
      <c r="AO127" s="63" t="str">
        <f t="shared" si="172"/>
        <v/>
      </c>
      <c r="AP127" s="63" t="str">
        <f t="shared" si="173"/>
        <v/>
      </c>
      <c r="AQ127" s="63" t="str">
        <f t="shared" si="174"/>
        <v/>
      </c>
      <c r="AR127" s="64" t="str">
        <f t="shared" si="175"/>
        <v/>
      </c>
    </row>
    <row r="128" spans="1:44" ht="21" customHeight="1" x14ac:dyDescent="0.15">
      <c r="A128" s="58"/>
      <c r="B128" s="58"/>
      <c r="C128" s="68" t="str">
        <f>IF(VLOOKUP($A127,'02　利用者データ'!$A$4:$S$504,9,FALSE)="","",VLOOKUP($A127,'02　利用者データ'!$A$4:$S$504,9,FALSE))</f>
        <v/>
      </c>
      <c r="D128" s="68"/>
      <c r="E128" s="68"/>
      <c r="F128" s="68"/>
      <c r="G128" s="68"/>
      <c r="H128" s="68"/>
      <c r="I128" s="68"/>
      <c r="J128" s="68"/>
      <c r="K128" s="69" t="str">
        <f>IF(VLOOKUP($A127,'02　利用者データ'!$A$4:$S$504,6,FALSE)="","",VLOOKUP($A127,'02　利用者データ'!$A$4:$S$504,6,FALSE))</f>
        <v/>
      </c>
      <c r="L128" s="70"/>
      <c r="M128" s="70"/>
      <c r="N128" s="70"/>
      <c r="O128" s="70"/>
      <c r="P128" s="70"/>
      <c r="Q128" s="70"/>
      <c r="R128" s="70"/>
      <c r="S128" s="70"/>
      <c r="T128" s="70"/>
      <c r="U128" s="71"/>
      <c r="V128" s="61" t="e">
        <f>IF(VLOOKUP($A128,'02　利用者データ'!$A$4:$S$504,10,FALSE)="","",VLOOKUP($A128,'02　利用者データ'!$A$4:$S$504,10,FALSE))</f>
        <v>#N/A</v>
      </c>
      <c r="W128" s="61" t="e">
        <f>IF(VLOOKUP($A128,'02　利用者データ'!$A$4:$S$504,10,FALSE)="","",VLOOKUP($A128,'02　利用者データ'!$A$4:$S$504,10,FALSE))</f>
        <v>#N/A</v>
      </c>
      <c r="X128" s="61" t="e">
        <f>IF(VLOOKUP($A128,'02　利用者データ'!$A$4:$S$504,10,FALSE)="","",VLOOKUP($A128,'02　利用者データ'!$A$4:$S$504,10,FALSE))</f>
        <v>#N/A</v>
      </c>
      <c r="Y128" s="61" t="str">
        <f t="shared" ref="Y128" si="256">IF(AQ128="","",IF($AR$15&gt;=43831,"令和"&amp;YEAR($AR$15)-2018,IF($AR$15&gt;=43586,"令和元",TEXT($AR$15,"ggg")&amp;IF(TEXT($AR$15,"e")="1","元",TEXT($AR$15,"e"))))&amp;TEXT($AR$15,"年m月d日"))</f>
        <v/>
      </c>
      <c r="Z128" s="61" t="str">
        <f t="shared" si="167"/>
        <v/>
      </c>
      <c r="AA128" s="61" t="str">
        <f t="shared" si="168"/>
        <v/>
      </c>
      <c r="AB128" s="61" t="str">
        <f t="shared" si="169"/>
        <v/>
      </c>
      <c r="AC12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2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28" s="68" t="str">
        <f>IF(VLOOKUP($A127,'02　利用者データ'!$A$4:$S$504,2,FALSE)="","",VLOOKUP($A127,'02　利用者データ'!$A$4:$S$504,2,FALSE))</f>
        <v/>
      </c>
      <c r="AF128" s="68"/>
      <c r="AG128" s="68"/>
      <c r="AH128" s="68"/>
      <c r="AI128" s="68"/>
      <c r="AJ128" s="68"/>
      <c r="AK128" s="68"/>
      <c r="AL128" s="68"/>
      <c r="AM128" s="65" t="str">
        <f t="shared" ref="AM128" si="257">IF(AV128="","",IF($AR$15&gt;=43831,"令和"&amp;YEAR($AR$15)-2018,IF($AR$15&gt;=43586,"令和元",TEXT($AR$15,"ggg")&amp;IF(TEXT($AR$15,"e")="1","元",TEXT($AR$15,"e"))))&amp;TEXT($AR$15,"年m月d日"))</f>
        <v/>
      </c>
      <c r="AN128" s="66" t="str">
        <f t="shared" si="171"/>
        <v/>
      </c>
      <c r="AO128" s="66" t="str">
        <f t="shared" si="172"/>
        <v/>
      </c>
      <c r="AP128" s="66" t="str">
        <f t="shared" si="173"/>
        <v/>
      </c>
      <c r="AQ128" s="66" t="str">
        <f t="shared" si="174"/>
        <v/>
      </c>
      <c r="AR128" s="67" t="str">
        <f t="shared" si="175"/>
        <v/>
      </c>
    </row>
    <row r="129" spans="1:44" ht="15" customHeight="1" x14ac:dyDescent="0.15">
      <c r="A129" s="58">
        <v>57</v>
      </c>
      <c r="B129" s="58"/>
      <c r="C129" s="59" t="str">
        <f>IF(VLOOKUP($A129,'02　利用者データ'!$A$4:$S$504,10,FALSE)="","",VLOOKUP($A129,'02　利用者データ'!$A$4:$S$504,10,FALSE))</f>
        <v/>
      </c>
      <c r="D129" s="59"/>
      <c r="E129" s="59"/>
      <c r="F129" s="59"/>
      <c r="G129" s="59"/>
      <c r="H129" s="59"/>
      <c r="I129" s="59"/>
      <c r="J129" s="59"/>
      <c r="K129" s="8" t="s">
        <v>10</v>
      </c>
      <c r="L129" s="60" t="str">
        <f>IF(VLOOKUP($A129,'02　利用者データ'!$A$4:$S$504,5,FALSE)="","",VLOOKUP($A129,'02　利用者データ'!$A$4:$S$504,5,FALSE))</f>
        <v/>
      </c>
      <c r="M129" s="60"/>
      <c r="N129" s="60"/>
      <c r="O129" s="60"/>
      <c r="P129" s="60"/>
      <c r="Q129" s="60"/>
      <c r="R129" s="60"/>
      <c r="S129" s="60"/>
      <c r="T129" s="12" t="str">
        <f>IF(VLOOKUP($A129,'02　利用者データ'!$A$4:$S$504,14,FALSE)="","",VLOOKUP($A129,'02　利用者データ'!$A$4:$S$504,14,FALSE))</f>
        <v/>
      </c>
      <c r="U129" s="13" t="str">
        <f>IF(VLOOKUP($A129,'02　利用者データ'!$A$4:$S$504,7,FALSE)="","",VLOOKUP($A129,'02　利用者データ'!$A$4:$S$504,7,FALSE))</f>
        <v/>
      </c>
      <c r="V129" s="61" t="str">
        <f>IF(VLOOKUP($A129,'02　利用者データ'!$A$4:$S$504,15,FALSE)="","",VLOOKUP($A129,'02　利用者データ'!$A$4:$S$504,15,FALSE))</f>
        <v/>
      </c>
      <c r="W129" s="61" t="str">
        <f>IF(VLOOKUP($A129,'02　利用者データ'!$A$4:$S$504,10,FALSE)="","",VLOOKUP($A129,'02　利用者データ'!$A$4:$S$504,10,FALSE))</f>
        <v/>
      </c>
      <c r="X129" s="61" t="str">
        <f>IF(VLOOKUP($A129,'02　利用者データ'!$A$4:$S$504,10,FALSE)="","",VLOOKUP($A129,'02　利用者データ'!$A$4:$S$504,10,FALSE))</f>
        <v/>
      </c>
      <c r="Y129" s="61" t="str">
        <f t="shared" ref="Y129" si="258">IF(T129="","",IF(T129&gt;=43831,"令和"&amp;YEAR(T129)-2018,IF(T129&gt;=43586,"令和元",TEXT(T129,"ggg")&amp;IF(TEXT(T129,"e")="1","元",TEXT(T129,"e"))))&amp;TEXT(T129,"年m月d日"))</f>
        <v/>
      </c>
      <c r="Z129" s="61" t="str">
        <f t="shared" si="167"/>
        <v/>
      </c>
      <c r="AA129" s="61" t="str">
        <f t="shared" si="168"/>
        <v/>
      </c>
      <c r="AB129" s="61" t="str">
        <f t="shared" si="169"/>
        <v/>
      </c>
      <c r="AC12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2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29" s="59" t="str">
        <f>IF(VLOOKUP($A129,'02　利用者データ'!$A$4:$S$504,3,FALSE)="","",VLOOKUP($A129,'02　利用者データ'!$A$4:$S$504,3,FALSE))</f>
        <v/>
      </c>
      <c r="AF129" s="59"/>
      <c r="AG129" s="59"/>
      <c r="AH129" s="59"/>
      <c r="AI129" s="59"/>
      <c r="AJ129" s="59"/>
      <c r="AK129" s="59"/>
      <c r="AL129" s="59"/>
      <c r="AM129" s="62" t="str">
        <f t="shared" ref="AM129" si="259">IF(U129="","",IF(U129&gt;=43831,"令和"&amp;YEAR(U129)-2018,IF(U129&gt;=43586,"令和元",TEXT(U129,"ggg")&amp;IF(TEXT(U129,"e")="1","元",TEXT(U129,"e"))))&amp;TEXT(U129,"年m月d日"))</f>
        <v/>
      </c>
      <c r="AN129" s="63" t="str">
        <f t="shared" si="171"/>
        <v/>
      </c>
      <c r="AO129" s="63" t="str">
        <f t="shared" si="172"/>
        <v/>
      </c>
      <c r="AP129" s="63" t="str">
        <f t="shared" si="173"/>
        <v/>
      </c>
      <c r="AQ129" s="63" t="str">
        <f t="shared" si="174"/>
        <v/>
      </c>
      <c r="AR129" s="64" t="str">
        <f t="shared" si="175"/>
        <v/>
      </c>
    </row>
    <row r="130" spans="1:44" ht="21" customHeight="1" x14ac:dyDescent="0.15">
      <c r="A130" s="58"/>
      <c r="B130" s="58"/>
      <c r="C130" s="68" t="str">
        <f>IF(VLOOKUP($A129,'02　利用者データ'!$A$4:$S$504,9,FALSE)="","",VLOOKUP($A129,'02　利用者データ'!$A$4:$S$504,9,FALSE))</f>
        <v/>
      </c>
      <c r="D130" s="68"/>
      <c r="E130" s="68"/>
      <c r="F130" s="68"/>
      <c r="G130" s="68"/>
      <c r="H130" s="68"/>
      <c r="I130" s="68"/>
      <c r="J130" s="68"/>
      <c r="K130" s="69" t="str">
        <f>IF(VLOOKUP($A129,'02　利用者データ'!$A$4:$S$504,6,FALSE)="","",VLOOKUP($A129,'02　利用者データ'!$A$4:$S$504,6,FALSE))</f>
        <v/>
      </c>
      <c r="L130" s="70"/>
      <c r="M130" s="70"/>
      <c r="N130" s="70"/>
      <c r="O130" s="70"/>
      <c r="P130" s="70"/>
      <c r="Q130" s="70"/>
      <c r="R130" s="70"/>
      <c r="S130" s="70"/>
      <c r="T130" s="70"/>
      <c r="U130" s="71"/>
      <c r="V130" s="61" t="e">
        <f>IF(VLOOKUP($A130,'02　利用者データ'!$A$4:$S$504,10,FALSE)="","",VLOOKUP($A130,'02　利用者データ'!$A$4:$S$504,10,FALSE))</f>
        <v>#N/A</v>
      </c>
      <c r="W130" s="61" t="e">
        <f>IF(VLOOKUP($A130,'02　利用者データ'!$A$4:$S$504,10,FALSE)="","",VLOOKUP($A130,'02　利用者データ'!$A$4:$S$504,10,FALSE))</f>
        <v>#N/A</v>
      </c>
      <c r="X130" s="61" t="e">
        <f>IF(VLOOKUP($A130,'02　利用者データ'!$A$4:$S$504,10,FALSE)="","",VLOOKUP($A130,'02　利用者データ'!$A$4:$S$504,10,FALSE))</f>
        <v>#N/A</v>
      </c>
      <c r="Y130" s="61" t="str">
        <f t="shared" ref="Y130" si="260">IF(AQ130="","",IF($AR$15&gt;=43831,"令和"&amp;YEAR($AR$15)-2018,IF($AR$15&gt;=43586,"令和元",TEXT($AR$15,"ggg")&amp;IF(TEXT($AR$15,"e")="1","元",TEXT($AR$15,"e"))))&amp;TEXT($AR$15,"年m月d日"))</f>
        <v/>
      </c>
      <c r="Z130" s="61" t="str">
        <f t="shared" si="167"/>
        <v/>
      </c>
      <c r="AA130" s="61" t="str">
        <f t="shared" si="168"/>
        <v/>
      </c>
      <c r="AB130" s="61" t="str">
        <f t="shared" si="169"/>
        <v/>
      </c>
      <c r="AC13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3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30" s="68" t="str">
        <f>IF(VLOOKUP($A129,'02　利用者データ'!$A$4:$S$504,2,FALSE)="","",VLOOKUP($A129,'02　利用者データ'!$A$4:$S$504,2,FALSE))</f>
        <v/>
      </c>
      <c r="AF130" s="68"/>
      <c r="AG130" s="68"/>
      <c r="AH130" s="68"/>
      <c r="AI130" s="68"/>
      <c r="AJ130" s="68"/>
      <c r="AK130" s="68"/>
      <c r="AL130" s="68"/>
      <c r="AM130" s="65" t="str">
        <f t="shared" ref="AM130" si="261">IF(AV130="","",IF($AR$15&gt;=43831,"令和"&amp;YEAR($AR$15)-2018,IF($AR$15&gt;=43586,"令和元",TEXT($AR$15,"ggg")&amp;IF(TEXT($AR$15,"e")="1","元",TEXT($AR$15,"e"))))&amp;TEXT($AR$15,"年m月d日"))</f>
        <v/>
      </c>
      <c r="AN130" s="66" t="str">
        <f t="shared" si="171"/>
        <v/>
      </c>
      <c r="AO130" s="66" t="str">
        <f t="shared" si="172"/>
        <v/>
      </c>
      <c r="AP130" s="66" t="str">
        <f t="shared" si="173"/>
        <v/>
      </c>
      <c r="AQ130" s="66" t="str">
        <f t="shared" si="174"/>
        <v/>
      </c>
      <c r="AR130" s="67" t="str">
        <f t="shared" si="175"/>
        <v/>
      </c>
    </row>
    <row r="131" spans="1:44" ht="15" customHeight="1" x14ac:dyDescent="0.15">
      <c r="A131" s="58">
        <v>58</v>
      </c>
      <c r="B131" s="58"/>
      <c r="C131" s="59" t="str">
        <f>IF(VLOOKUP($A131,'02　利用者データ'!$A$4:$S$504,10,FALSE)="","",VLOOKUP($A131,'02　利用者データ'!$A$4:$S$504,10,FALSE))</f>
        <v/>
      </c>
      <c r="D131" s="59"/>
      <c r="E131" s="59"/>
      <c r="F131" s="59"/>
      <c r="G131" s="59"/>
      <c r="H131" s="59"/>
      <c r="I131" s="59"/>
      <c r="J131" s="59"/>
      <c r="K131" s="8" t="s">
        <v>10</v>
      </c>
      <c r="L131" s="60" t="str">
        <f>IF(VLOOKUP($A131,'02　利用者データ'!$A$4:$S$504,5,FALSE)="","",VLOOKUP($A131,'02　利用者データ'!$A$4:$S$504,5,FALSE))</f>
        <v/>
      </c>
      <c r="M131" s="60"/>
      <c r="N131" s="60"/>
      <c r="O131" s="60"/>
      <c r="P131" s="60"/>
      <c r="Q131" s="60"/>
      <c r="R131" s="60"/>
      <c r="S131" s="60"/>
      <c r="T131" s="12" t="str">
        <f>IF(VLOOKUP($A131,'02　利用者データ'!$A$4:$S$504,14,FALSE)="","",VLOOKUP($A131,'02　利用者データ'!$A$4:$S$504,14,FALSE))</f>
        <v/>
      </c>
      <c r="U131" s="13" t="str">
        <f>IF(VLOOKUP($A131,'02　利用者データ'!$A$4:$S$504,7,FALSE)="","",VLOOKUP($A131,'02　利用者データ'!$A$4:$S$504,7,FALSE))</f>
        <v/>
      </c>
      <c r="V131" s="61" t="str">
        <f>IF(VLOOKUP($A131,'02　利用者データ'!$A$4:$S$504,15,FALSE)="","",VLOOKUP($A131,'02　利用者データ'!$A$4:$S$504,15,FALSE))</f>
        <v/>
      </c>
      <c r="W131" s="61" t="str">
        <f>IF(VLOOKUP($A131,'02　利用者データ'!$A$4:$S$504,10,FALSE)="","",VLOOKUP($A131,'02　利用者データ'!$A$4:$S$504,10,FALSE))</f>
        <v/>
      </c>
      <c r="X131" s="61" t="str">
        <f>IF(VLOOKUP($A131,'02　利用者データ'!$A$4:$S$504,10,FALSE)="","",VLOOKUP($A131,'02　利用者データ'!$A$4:$S$504,10,FALSE))</f>
        <v/>
      </c>
      <c r="Y131" s="61" t="str">
        <f t="shared" ref="Y131" si="262">IF(T131="","",IF(T131&gt;=43831,"令和"&amp;YEAR(T131)-2018,IF(T131&gt;=43586,"令和元",TEXT(T131,"ggg")&amp;IF(TEXT(T131,"e")="1","元",TEXT(T131,"e"))))&amp;TEXT(T131,"年m月d日"))</f>
        <v/>
      </c>
      <c r="Z131" s="61" t="str">
        <f t="shared" si="167"/>
        <v/>
      </c>
      <c r="AA131" s="61" t="str">
        <f t="shared" si="168"/>
        <v/>
      </c>
      <c r="AB131" s="61" t="str">
        <f t="shared" si="169"/>
        <v/>
      </c>
      <c r="AC13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3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31" s="59" t="str">
        <f>IF(VLOOKUP($A131,'02　利用者データ'!$A$4:$S$504,3,FALSE)="","",VLOOKUP($A131,'02　利用者データ'!$A$4:$S$504,3,FALSE))</f>
        <v/>
      </c>
      <c r="AF131" s="59"/>
      <c r="AG131" s="59"/>
      <c r="AH131" s="59"/>
      <c r="AI131" s="59"/>
      <c r="AJ131" s="59"/>
      <c r="AK131" s="59"/>
      <c r="AL131" s="59"/>
      <c r="AM131" s="62" t="str">
        <f t="shared" ref="AM131" si="263">IF(U131="","",IF(U131&gt;=43831,"令和"&amp;YEAR(U131)-2018,IF(U131&gt;=43586,"令和元",TEXT(U131,"ggg")&amp;IF(TEXT(U131,"e")="1","元",TEXT(U131,"e"))))&amp;TEXT(U131,"年m月d日"))</f>
        <v/>
      </c>
      <c r="AN131" s="63" t="str">
        <f t="shared" si="171"/>
        <v/>
      </c>
      <c r="AO131" s="63" t="str">
        <f t="shared" si="172"/>
        <v/>
      </c>
      <c r="AP131" s="63" t="str">
        <f t="shared" si="173"/>
        <v/>
      </c>
      <c r="AQ131" s="63" t="str">
        <f t="shared" si="174"/>
        <v/>
      </c>
      <c r="AR131" s="64" t="str">
        <f t="shared" si="175"/>
        <v/>
      </c>
    </row>
    <row r="132" spans="1:44" ht="21" customHeight="1" x14ac:dyDescent="0.15">
      <c r="A132" s="58"/>
      <c r="B132" s="58"/>
      <c r="C132" s="68" t="str">
        <f>IF(VLOOKUP($A131,'02　利用者データ'!$A$4:$S$504,9,FALSE)="","",VLOOKUP($A131,'02　利用者データ'!$A$4:$S$504,9,FALSE))</f>
        <v/>
      </c>
      <c r="D132" s="68"/>
      <c r="E132" s="68"/>
      <c r="F132" s="68"/>
      <c r="G132" s="68"/>
      <c r="H132" s="68"/>
      <c r="I132" s="68"/>
      <c r="J132" s="68"/>
      <c r="K132" s="69" t="str">
        <f>IF(VLOOKUP($A131,'02　利用者データ'!$A$4:$S$504,6,FALSE)="","",VLOOKUP($A131,'02　利用者データ'!$A$4:$S$504,6,FALSE))</f>
        <v/>
      </c>
      <c r="L132" s="70"/>
      <c r="M132" s="70"/>
      <c r="N132" s="70"/>
      <c r="O132" s="70"/>
      <c r="P132" s="70"/>
      <c r="Q132" s="70"/>
      <c r="R132" s="70"/>
      <c r="S132" s="70"/>
      <c r="T132" s="70"/>
      <c r="U132" s="71"/>
      <c r="V132" s="61" t="e">
        <f>IF(VLOOKUP($A132,'02　利用者データ'!$A$4:$S$504,10,FALSE)="","",VLOOKUP($A132,'02　利用者データ'!$A$4:$S$504,10,FALSE))</f>
        <v>#N/A</v>
      </c>
      <c r="W132" s="61" t="e">
        <f>IF(VLOOKUP($A132,'02　利用者データ'!$A$4:$S$504,10,FALSE)="","",VLOOKUP($A132,'02　利用者データ'!$A$4:$S$504,10,FALSE))</f>
        <v>#N/A</v>
      </c>
      <c r="X132" s="61" t="e">
        <f>IF(VLOOKUP($A132,'02　利用者データ'!$A$4:$S$504,10,FALSE)="","",VLOOKUP($A132,'02　利用者データ'!$A$4:$S$504,10,FALSE))</f>
        <v>#N/A</v>
      </c>
      <c r="Y132" s="61" t="str">
        <f t="shared" ref="Y132" si="264">IF(AQ132="","",IF($AR$15&gt;=43831,"令和"&amp;YEAR($AR$15)-2018,IF($AR$15&gt;=43586,"令和元",TEXT($AR$15,"ggg")&amp;IF(TEXT($AR$15,"e")="1","元",TEXT($AR$15,"e"))))&amp;TEXT($AR$15,"年m月d日"))</f>
        <v/>
      </c>
      <c r="Z132" s="61" t="str">
        <f t="shared" si="167"/>
        <v/>
      </c>
      <c r="AA132" s="61" t="str">
        <f t="shared" si="168"/>
        <v/>
      </c>
      <c r="AB132" s="61" t="str">
        <f t="shared" si="169"/>
        <v/>
      </c>
      <c r="AC13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3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32" s="68" t="str">
        <f>IF(VLOOKUP($A131,'02　利用者データ'!$A$4:$S$504,2,FALSE)="","",VLOOKUP($A131,'02　利用者データ'!$A$4:$S$504,2,FALSE))</f>
        <v/>
      </c>
      <c r="AF132" s="68"/>
      <c r="AG132" s="68"/>
      <c r="AH132" s="68"/>
      <c r="AI132" s="68"/>
      <c r="AJ132" s="68"/>
      <c r="AK132" s="68"/>
      <c r="AL132" s="68"/>
      <c r="AM132" s="65" t="str">
        <f t="shared" ref="AM132" si="265">IF(AV132="","",IF($AR$15&gt;=43831,"令和"&amp;YEAR($AR$15)-2018,IF($AR$15&gt;=43586,"令和元",TEXT($AR$15,"ggg")&amp;IF(TEXT($AR$15,"e")="1","元",TEXT($AR$15,"e"))))&amp;TEXT($AR$15,"年m月d日"))</f>
        <v/>
      </c>
      <c r="AN132" s="66" t="str">
        <f t="shared" si="171"/>
        <v/>
      </c>
      <c r="AO132" s="66" t="str">
        <f t="shared" si="172"/>
        <v/>
      </c>
      <c r="AP132" s="66" t="str">
        <f t="shared" si="173"/>
        <v/>
      </c>
      <c r="AQ132" s="66" t="str">
        <f t="shared" si="174"/>
        <v/>
      </c>
      <c r="AR132" s="67" t="str">
        <f t="shared" si="175"/>
        <v/>
      </c>
    </row>
    <row r="133" spans="1:44" ht="15" customHeight="1" x14ac:dyDescent="0.15">
      <c r="A133" s="58">
        <v>59</v>
      </c>
      <c r="B133" s="58"/>
      <c r="C133" s="59" t="str">
        <f>IF(VLOOKUP($A133,'02　利用者データ'!$A$4:$S$504,10,FALSE)="","",VLOOKUP($A133,'02　利用者データ'!$A$4:$S$504,10,FALSE))</f>
        <v/>
      </c>
      <c r="D133" s="59"/>
      <c r="E133" s="59"/>
      <c r="F133" s="59"/>
      <c r="G133" s="59"/>
      <c r="H133" s="59"/>
      <c r="I133" s="59"/>
      <c r="J133" s="59"/>
      <c r="K133" s="8" t="s">
        <v>10</v>
      </c>
      <c r="L133" s="60" t="str">
        <f>IF(VLOOKUP($A133,'02　利用者データ'!$A$4:$S$504,5,FALSE)="","",VLOOKUP($A133,'02　利用者データ'!$A$4:$S$504,5,FALSE))</f>
        <v/>
      </c>
      <c r="M133" s="60"/>
      <c r="N133" s="60"/>
      <c r="O133" s="60"/>
      <c r="P133" s="60"/>
      <c r="Q133" s="60"/>
      <c r="R133" s="60"/>
      <c r="S133" s="60"/>
      <c r="T133" s="12" t="str">
        <f>IF(VLOOKUP($A133,'02　利用者データ'!$A$4:$S$504,14,FALSE)="","",VLOOKUP($A133,'02　利用者データ'!$A$4:$S$504,14,FALSE))</f>
        <v/>
      </c>
      <c r="U133" s="13" t="str">
        <f>IF(VLOOKUP($A133,'02　利用者データ'!$A$4:$S$504,7,FALSE)="","",VLOOKUP($A133,'02　利用者データ'!$A$4:$S$504,7,FALSE))</f>
        <v/>
      </c>
      <c r="V133" s="61" t="str">
        <f>IF(VLOOKUP($A133,'02　利用者データ'!$A$4:$S$504,15,FALSE)="","",VLOOKUP($A133,'02　利用者データ'!$A$4:$S$504,15,FALSE))</f>
        <v/>
      </c>
      <c r="W133" s="61" t="str">
        <f>IF(VLOOKUP($A133,'02　利用者データ'!$A$4:$S$504,10,FALSE)="","",VLOOKUP($A133,'02　利用者データ'!$A$4:$S$504,10,FALSE))</f>
        <v/>
      </c>
      <c r="X133" s="61" t="str">
        <f>IF(VLOOKUP($A133,'02　利用者データ'!$A$4:$S$504,10,FALSE)="","",VLOOKUP($A133,'02　利用者データ'!$A$4:$S$504,10,FALSE))</f>
        <v/>
      </c>
      <c r="Y133" s="61" t="str">
        <f t="shared" ref="Y133" si="266">IF(T133="","",IF(T133&gt;=43831,"令和"&amp;YEAR(T133)-2018,IF(T133&gt;=43586,"令和元",TEXT(T133,"ggg")&amp;IF(TEXT(T133,"e")="1","元",TEXT(T133,"e"))))&amp;TEXT(T133,"年m月d日"))</f>
        <v/>
      </c>
      <c r="Z133" s="61" t="str">
        <f t="shared" si="167"/>
        <v/>
      </c>
      <c r="AA133" s="61" t="str">
        <f t="shared" si="168"/>
        <v/>
      </c>
      <c r="AB133" s="61" t="str">
        <f t="shared" si="169"/>
        <v/>
      </c>
      <c r="AC13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3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33" s="59" t="str">
        <f>IF(VLOOKUP($A133,'02　利用者データ'!$A$4:$S$504,3,FALSE)="","",VLOOKUP($A133,'02　利用者データ'!$A$4:$S$504,3,FALSE))</f>
        <v/>
      </c>
      <c r="AF133" s="59"/>
      <c r="AG133" s="59"/>
      <c r="AH133" s="59"/>
      <c r="AI133" s="59"/>
      <c r="AJ133" s="59"/>
      <c r="AK133" s="59"/>
      <c r="AL133" s="59"/>
      <c r="AM133" s="62" t="str">
        <f t="shared" ref="AM133" si="267">IF(U133="","",IF(U133&gt;=43831,"令和"&amp;YEAR(U133)-2018,IF(U133&gt;=43586,"令和元",TEXT(U133,"ggg")&amp;IF(TEXT(U133,"e")="1","元",TEXT(U133,"e"))))&amp;TEXT(U133,"年m月d日"))</f>
        <v/>
      </c>
      <c r="AN133" s="63" t="str">
        <f t="shared" si="171"/>
        <v/>
      </c>
      <c r="AO133" s="63" t="str">
        <f t="shared" si="172"/>
        <v/>
      </c>
      <c r="AP133" s="63" t="str">
        <f t="shared" si="173"/>
        <v/>
      </c>
      <c r="AQ133" s="63" t="str">
        <f t="shared" si="174"/>
        <v/>
      </c>
      <c r="AR133" s="64" t="str">
        <f t="shared" si="175"/>
        <v/>
      </c>
    </row>
    <row r="134" spans="1:44" ht="21" customHeight="1" x14ac:dyDescent="0.15">
      <c r="A134" s="58"/>
      <c r="B134" s="58"/>
      <c r="C134" s="68" t="str">
        <f>IF(VLOOKUP($A133,'02　利用者データ'!$A$4:$S$504,9,FALSE)="","",VLOOKUP($A133,'02　利用者データ'!$A$4:$S$504,9,FALSE))</f>
        <v/>
      </c>
      <c r="D134" s="68"/>
      <c r="E134" s="68"/>
      <c r="F134" s="68"/>
      <c r="G134" s="68"/>
      <c r="H134" s="68"/>
      <c r="I134" s="68"/>
      <c r="J134" s="68"/>
      <c r="K134" s="69" t="str">
        <f>IF(VLOOKUP($A133,'02　利用者データ'!$A$4:$S$504,6,FALSE)="","",VLOOKUP($A133,'02　利用者データ'!$A$4:$S$504,6,FALSE))</f>
        <v/>
      </c>
      <c r="L134" s="70"/>
      <c r="M134" s="70"/>
      <c r="N134" s="70"/>
      <c r="O134" s="70"/>
      <c r="P134" s="70"/>
      <c r="Q134" s="70"/>
      <c r="R134" s="70"/>
      <c r="S134" s="70"/>
      <c r="T134" s="70"/>
      <c r="U134" s="71"/>
      <c r="V134" s="61" t="e">
        <f>IF(VLOOKUP($A134,'02　利用者データ'!$A$4:$S$504,10,FALSE)="","",VLOOKUP($A134,'02　利用者データ'!$A$4:$S$504,10,FALSE))</f>
        <v>#N/A</v>
      </c>
      <c r="W134" s="61" t="e">
        <f>IF(VLOOKUP($A134,'02　利用者データ'!$A$4:$S$504,10,FALSE)="","",VLOOKUP($A134,'02　利用者データ'!$A$4:$S$504,10,FALSE))</f>
        <v>#N/A</v>
      </c>
      <c r="X134" s="61" t="e">
        <f>IF(VLOOKUP($A134,'02　利用者データ'!$A$4:$S$504,10,FALSE)="","",VLOOKUP($A134,'02　利用者データ'!$A$4:$S$504,10,FALSE))</f>
        <v>#N/A</v>
      </c>
      <c r="Y134" s="61" t="str">
        <f t="shared" ref="Y134" si="268">IF(AQ134="","",IF($AR$15&gt;=43831,"令和"&amp;YEAR($AR$15)-2018,IF($AR$15&gt;=43586,"令和元",TEXT($AR$15,"ggg")&amp;IF(TEXT($AR$15,"e")="1","元",TEXT($AR$15,"e"))))&amp;TEXT($AR$15,"年m月d日"))</f>
        <v/>
      </c>
      <c r="Z134" s="61" t="str">
        <f t="shared" si="167"/>
        <v/>
      </c>
      <c r="AA134" s="61" t="str">
        <f t="shared" si="168"/>
        <v/>
      </c>
      <c r="AB134" s="61" t="str">
        <f t="shared" si="169"/>
        <v/>
      </c>
      <c r="AC13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3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34" s="68" t="str">
        <f>IF(VLOOKUP($A133,'02　利用者データ'!$A$4:$S$504,2,FALSE)="","",VLOOKUP($A133,'02　利用者データ'!$A$4:$S$504,2,FALSE))</f>
        <v/>
      </c>
      <c r="AF134" s="68"/>
      <c r="AG134" s="68"/>
      <c r="AH134" s="68"/>
      <c r="AI134" s="68"/>
      <c r="AJ134" s="68"/>
      <c r="AK134" s="68"/>
      <c r="AL134" s="68"/>
      <c r="AM134" s="65" t="str">
        <f t="shared" ref="AM134" si="269">IF(AV134="","",IF($AR$15&gt;=43831,"令和"&amp;YEAR($AR$15)-2018,IF($AR$15&gt;=43586,"令和元",TEXT($AR$15,"ggg")&amp;IF(TEXT($AR$15,"e")="1","元",TEXT($AR$15,"e"))))&amp;TEXT($AR$15,"年m月d日"))</f>
        <v/>
      </c>
      <c r="AN134" s="66" t="str">
        <f t="shared" si="171"/>
        <v/>
      </c>
      <c r="AO134" s="66" t="str">
        <f t="shared" si="172"/>
        <v/>
      </c>
      <c r="AP134" s="66" t="str">
        <f t="shared" si="173"/>
        <v/>
      </c>
      <c r="AQ134" s="66" t="str">
        <f t="shared" si="174"/>
        <v/>
      </c>
      <c r="AR134" s="67" t="str">
        <f t="shared" si="175"/>
        <v/>
      </c>
    </row>
    <row r="135" spans="1:44" ht="15" customHeight="1" x14ac:dyDescent="0.15">
      <c r="A135" s="58">
        <v>60</v>
      </c>
      <c r="B135" s="58"/>
      <c r="C135" s="59" t="str">
        <f>IF(VLOOKUP($A135,'02　利用者データ'!$A$4:$S$504,10,FALSE)="","",VLOOKUP($A135,'02　利用者データ'!$A$4:$S$504,10,FALSE))</f>
        <v/>
      </c>
      <c r="D135" s="59"/>
      <c r="E135" s="59"/>
      <c r="F135" s="59"/>
      <c r="G135" s="59"/>
      <c r="H135" s="59"/>
      <c r="I135" s="59"/>
      <c r="J135" s="59"/>
      <c r="K135" s="8" t="s">
        <v>10</v>
      </c>
      <c r="L135" s="60" t="str">
        <f>IF(VLOOKUP($A135,'02　利用者データ'!$A$4:$S$504,5,FALSE)="","",VLOOKUP($A135,'02　利用者データ'!$A$4:$S$504,5,FALSE))</f>
        <v/>
      </c>
      <c r="M135" s="60"/>
      <c r="N135" s="60"/>
      <c r="O135" s="60"/>
      <c r="P135" s="60"/>
      <c r="Q135" s="60"/>
      <c r="R135" s="60"/>
      <c r="S135" s="60"/>
      <c r="T135" s="12" t="str">
        <f>IF(VLOOKUP($A135,'02　利用者データ'!$A$4:$S$504,14,FALSE)="","",VLOOKUP($A135,'02　利用者データ'!$A$4:$S$504,14,FALSE))</f>
        <v/>
      </c>
      <c r="U135" s="13" t="str">
        <f>IF(VLOOKUP($A135,'02　利用者データ'!$A$4:$S$504,7,FALSE)="","",VLOOKUP($A135,'02　利用者データ'!$A$4:$S$504,7,FALSE))</f>
        <v/>
      </c>
      <c r="V135" s="61" t="str">
        <f>IF(VLOOKUP($A135,'02　利用者データ'!$A$4:$S$504,15,FALSE)="","",VLOOKUP($A135,'02　利用者データ'!$A$4:$S$504,15,FALSE))</f>
        <v/>
      </c>
      <c r="W135" s="61" t="str">
        <f>IF(VLOOKUP($A135,'02　利用者データ'!$A$4:$S$504,10,FALSE)="","",VLOOKUP($A135,'02　利用者データ'!$A$4:$S$504,10,FALSE))</f>
        <v/>
      </c>
      <c r="X135" s="61" t="str">
        <f>IF(VLOOKUP($A135,'02　利用者データ'!$A$4:$S$504,10,FALSE)="","",VLOOKUP($A135,'02　利用者データ'!$A$4:$S$504,10,FALSE))</f>
        <v/>
      </c>
      <c r="Y135" s="61" t="str">
        <f t="shared" ref="Y135" si="270">IF(T135="","",IF(T135&gt;=43831,"令和"&amp;YEAR(T135)-2018,IF(T135&gt;=43586,"令和元",TEXT(T135,"ggg")&amp;IF(TEXT(T135,"e")="1","元",TEXT(T135,"e"))))&amp;TEXT(T135,"年m月d日"))</f>
        <v/>
      </c>
      <c r="Z135" s="61" t="str">
        <f t="shared" si="167"/>
        <v/>
      </c>
      <c r="AA135" s="61" t="str">
        <f t="shared" si="168"/>
        <v/>
      </c>
      <c r="AB135" s="61" t="str">
        <f t="shared" si="169"/>
        <v/>
      </c>
      <c r="AC13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3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35" s="59" t="str">
        <f>IF(VLOOKUP($A135,'02　利用者データ'!$A$4:$S$504,3,FALSE)="","",VLOOKUP($A135,'02　利用者データ'!$A$4:$S$504,3,FALSE))</f>
        <v/>
      </c>
      <c r="AF135" s="59"/>
      <c r="AG135" s="59"/>
      <c r="AH135" s="59"/>
      <c r="AI135" s="59"/>
      <c r="AJ135" s="59"/>
      <c r="AK135" s="59"/>
      <c r="AL135" s="59"/>
      <c r="AM135" s="62" t="str">
        <f t="shared" ref="AM135" si="271">IF(U135="","",IF(U135&gt;=43831,"令和"&amp;YEAR(U135)-2018,IF(U135&gt;=43586,"令和元",TEXT(U135,"ggg")&amp;IF(TEXT(U135,"e")="1","元",TEXT(U135,"e"))))&amp;TEXT(U135,"年m月d日"))</f>
        <v/>
      </c>
      <c r="AN135" s="63" t="str">
        <f t="shared" si="171"/>
        <v/>
      </c>
      <c r="AO135" s="63" t="str">
        <f t="shared" si="172"/>
        <v/>
      </c>
      <c r="AP135" s="63" t="str">
        <f t="shared" si="173"/>
        <v/>
      </c>
      <c r="AQ135" s="63" t="str">
        <f t="shared" si="174"/>
        <v/>
      </c>
      <c r="AR135" s="64" t="str">
        <f t="shared" si="175"/>
        <v/>
      </c>
    </row>
    <row r="136" spans="1:44" ht="21" customHeight="1" x14ac:dyDescent="0.15">
      <c r="A136" s="58"/>
      <c r="B136" s="58"/>
      <c r="C136" s="68" t="str">
        <f>IF(VLOOKUP($A135,'02　利用者データ'!$A$4:$S$504,9,FALSE)="","",VLOOKUP($A135,'02　利用者データ'!$A$4:$S$504,9,FALSE))</f>
        <v/>
      </c>
      <c r="D136" s="68"/>
      <c r="E136" s="68"/>
      <c r="F136" s="68"/>
      <c r="G136" s="68"/>
      <c r="H136" s="68"/>
      <c r="I136" s="68"/>
      <c r="J136" s="68"/>
      <c r="K136" s="69" t="str">
        <f>IF(VLOOKUP($A135,'02　利用者データ'!$A$4:$S$504,6,FALSE)="","",VLOOKUP($A135,'02　利用者データ'!$A$4:$S$504,6,FALSE))</f>
        <v/>
      </c>
      <c r="L136" s="70"/>
      <c r="M136" s="70"/>
      <c r="N136" s="70"/>
      <c r="O136" s="70"/>
      <c r="P136" s="70"/>
      <c r="Q136" s="70"/>
      <c r="R136" s="70"/>
      <c r="S136" s="70"/>
      <c r="T136" s="70"/>
      <c r="U136" s="71"/>
      <c r="V136" s="61" t="e">
        <f>IF(VLOOKUP($A136,'02　利用者データ'!$A$4:$S$504,10,FALSE)="","",VLOOKUP($A136,'02　利用者データ'!$A$4:$S$504,10,FALSE))</f>
        <v>#N/A</v>
      </c>
      <c r="W136" s="61" t="e">
        <f>IF(VLOOKUP($A136,'02　利用者データ'!$A$4:$S$504,10,FALSE)="","",VLOOKUP($A136,'02　利用者データ'!$A$4:$S$504,10,FALSE))</f>
        <v>#N/A</v>
      </c>
      <c r="X136" s="61" t="e">
        <f>IF(VLOOKUP($A136,'02　利用者データ'!$A$4:$S$504,10,FALSE)="","",VLOOKUP($A136,'02　利用者データ'!$A$4:$S$504,10,FALSE))</f>
        <v>#N/A</v>
      </c>
      <c r="Y136" s="61" t="str">
        <f t="shared" ref="Y136" si="272">IF(AQ136="","",IF($AR$15&gt;=43831,"令和"&amp;YEAR($AR$15)-2018,IF($AR$15&gt;=43586,"令和元",TEXT($AR$15,"ggg")&amp;IF(TEXT($AR$15,"e")="1","元",TEXT($AR$15,"e"))))&amp;TEXT($AR$15,"年m月d日"))</f>
        <v/>
      </c>
      <c r="Z136" s="61" t="str">
        <f t="shared" si="167"/>
        <v/>
      </c>
      <c r="AA136" s="61" t="str">
        <f t="shared" si="168"/>
        <v/>
      </c>
      <c r="AB136" s="61" t="str">
        <f t="shared" si="169"/>
        <v/>
      </c>
      <c r="AC13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3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36" s="68" t="str">
        <f>IF(VLOOKUP($A135,'02　利用者データ'!$A$4:$S$504,2,FALSE)="","",VLOOKUP($A135,'02　利用者データ'!$A$4:$S$504,2,FALSE))</f>
        <v/>
      </c>
      <c r="AF136" s="68"/>
      <c r="AG136" s="68"/>
      <c r="AH136" s="68"/>
      <c r="AI136" s="68"/>
      <c r="AJ136" s="68"/>
      <c r="AK136" s="68"/>
      <c r="AL136" s="68"/>
      <c r="AM136" s="65" t="str">
        <f t="shared" ref="AM136" si="273">IF(AV136="","",IF($AR$15&gt;=43831,"令和"&amp;YEAR($AR$15)-2018,IF($AR$15&gt;=43586,"令和元",TEXT($AR$15,"ggg")&amp;IF(TEXT($AR$15,"e")="1","元",TEXT($AR$15,"e"))))&amp;TEXT($AR$15,"年m月d日"))</f>
        <v/>
      </c>
      <c r="AN136" s="66" t="str">
        <f t="shared" si="171"/>
        <v/>
      </c>
      <c r="AO136" s="66" t="str">
        <f t="shared" si="172"/>
        <v/>
      </c>
      <c r="AP136" s="66" t="str">
        <f t="shared" si="173"/>
        <v/>
      </c>
      <c r="AQ136" s="66" t="str">
        <f t="shared" si="174"/>
        <v/>
      </c>
      <c r="AR136" s="67" t="str">
        <f t="shared" si="175"/>
        <v/>
      </c>
    </row>
    <row r="137" spans="1:44" ht="15" customHeight="1" x14ac:dyDescent="0.15">
      <c r="A137" s="58">
        <v>61</v>
      </c>
      <c r="B137" s="58"/>
      <c r="C137" s="59" t="str">
        <f>IF(VLOOKUP($A137,'02　利用者データ'!$A$4:$S$504,10,FALSE)="","",VLOOKUP($A137,'02　利用者データ'!$A$4:$S$504,10,FALSE))</f>
        <v/>
      </c>
      <c r="D137" s="59"/>
      <c r="E137" s="59"/>
      <c r="F137" s="59"/>
      <c r="G137" s="59"/>
      <c r="H137" s="59"/>
      <c r="I137" s="59"/>
      <c r="J137" s="59"/>
      <c r="K137" s="8" t="s">
        <v>10</v>
      </c>
      <c r="L137" s="60" t="str">
        <f>IF(VLOOKUP($A137,'02　利用者データ'!$A$4:$S$504,5,FALSE)="","",VLOOKUP($A137,'02　利用者データ'!$A$4:$S$504,5,FALSE))</f>
        <v/>
      </c>
      <c r="M137" s="60"/>
      <c r="N137" s="60"/>
      <c r="O137" s="60"/>
      <c r="P137" s="60"/>
      <c r="Q137" s="60"/>
      <c r="R137" s="60"/>
      <c r="S137" s="60"/>
      <c r="T137" s="12" t="str">
        <f>IF(VLOOKUP($A137,'02　利用者データ'!$A$4:$S$504,14,FALSE)="","",VLOOKUP($A137,'02　利用者データ'!$A$4:$S$504,14,FALSE))</f>
        <v/>
      </c>
      <c r="U137" s="13" t="str">
        <f>IF(VLOOKUP($A137,'02　利用者データ'!$A$4:$S$504,7,FALSE)="","",VLOOKUP($A137,'02　利用者データ'!$A$4:$S$504,7,FALSE))</f>
        <v/>
      </c>
      <c r="V137" s="61" t="str">
        <f>IF(VLOOKUP($A137,'02　利用者データ'!$A$4:$S$504,15,FALSE)="","",VLOOKUP($A137,'02　利用者データ'!$A$4:$S$504,15,FALSE))</f>
        <v/>
      </c>
      <c r="W137" s="61" t="str">
        <f>IF(VLOOKUP($A137,'02　利用者データ'!$A$4:$S$504,10,FALSE)="","",VLOOKUP($A137,'02　利用者データ'!$A$4:$S$504,10,FALSE))</f>
        <v/>
      </c>
      <c r="X137" s="61" t="str">
        <f>IF(VLOOKUP($A137,'02　利用者データ'!$A$4:$S$504,10,FALSE)="","",VLOOKUP($A137,'02　利用者データ'!$A$4:$S$504,10,FALSE))</f>
        <v/>
      </c>
      <c r="Y137" s="61" t="str">
        <f t="shared" ref="Y137" si="274">IF(T137="","",IF(T137&gt;=43831,"令和"&amp;YEAR(T137)-2018,IF(T137&gt;=43586,"令和元",TEXT(T137,"ggg")&amp;IF(TEXT(T137,"e")="1","元",TEXT(T137,"e"))))&amp;TEXT(T137,"年m月d日"))</f>
        <v/>
      </c>
      <c r="Z137" s="61" t="str">
        <f t="shared" si="167"/>
        <v/>
      </c>
      <c r="AA137" s="61" t="str">
        <f t="shared" si="168"/>
        <v/>
      </c>
      <c r="AB137" s="61" t="str">
        <f t="shared" si="169"/>
        <v/>
      </c>
      <c r="AC13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3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37" s="59" t="str">
        <f>IF(VLOOKUP($A137,'02　利用者データ'!$A$4:$S$504,3,FALSE)="","",VLOOKUP($A137,'02　利用者データ'!$A$4:$S$504,3,FALSE))</f>
        <v/>
      </c>
      <c r="AF137" s="59"/>
      <c r="AG137" s="59"/>
      <c r="AH137" s="59"/>
      <c r="AI137" s="59"/>
      <c r="AJ137" s="59"/>
      <c r="AK137" s="59"/>
      <c r="AL137" s="59"/>
      <c r="AM137" s="62" t="str">
        <f t="shared" ref="AM137" si="275">IF(U137="","",IF(U137&gt;=43831,"令和"&amp;YEAR(U137)-2018,IF(U137&gt;=43586,"令和元",TEXT(U137,"ggg")&amp;IF(TEXT(U137,"e")="1","元",TEXT(U137,"e"))))&amp;TEXT(U137,"年m月d日"))</f>
        <v/>
      </c>
      <c r="AN137" s="63" t="str">
        <f t="shared" si="171"/>
        <v/>
      </c>
      <c r="AO137" s="63" t="str">
        <f t="shared" si="172"/>
        <v/>
      </c>
      <c r="AP137" s="63" t="str">
        <f t="shared" si="173"/>
        <v/>
      </c>
      <c r="AQ137" s="63" t="str">
        <f t="shared" si="174"/>
        <v/>
      </c>
      <c r="AR137" s="64" t="str">
        <f t="shared" si="175"/>
        <v/>
      </c>
    </row>
    <row r="138" spans="1:44" ht="21" customHeight="1" x14ac:dyDescent="0.15">
      <c r="A138" s="58"/>
      <c r="B138" s="58"/>
      <c r="C138" s="68" t="str">
        <f>IF(VLOOKUP($A137,'02　利用者データ'!$A$4:$S$504,9,FALSE)="","",VLOOKUP($A137,'02　利用者データ'!$A$4:$S$504,9,FALSE))</f>
        <v/>
      </c>
      <c r="D138" s="68"/>
      <c r="E138" s="68"/>
      <c r="F138" s="68"/>
      <c r="G138" s="68"/>
      <c r="H138" s="68"/>
      <c r="I138" s="68"/>
      <c r="J138" s="68"/>
      <c r="K138" s="69" t="str">
        <f>IF(VLOOKUP($A137,'02　利用者データ'!$A$4:$S$504,6,FALSE)="","",VLOOKUP($A137,'02　利用者データ'!$A$4:$S$504,6,FALSE))</f>
        <v/>
      </c>
      <c r="L138" s="70"/>
      <c r="M138" s="70"/>
      <c r="N138" s="70"/>
      <c r="O138" s="70"/>
      <c r="P138" s="70"/>
      <c r="Q138" s="70"/>
      <c r="R138" s="70"/>
      <c r="S138" s="70"/>
      <c r="T138" s="70"/>
      <c r="U138" s="71"/>
      <c r="V138" s="61" t="e">
        <f>IF(VLOOKUP($A138,'02　利用者データ'!$A$4:$S$504,10,FALSE)="","",VLOOKUP($A138,'02　利用者データ'!$A$4:$S$504,10,FALSE))</f>
        <v>#N/A</v>
      </c>
      <c r="W138" s="61" t="e">
        <f>IF(VLOOKUP($A138,'02　利用者データ'!$A$4:$S$504,10,FALSE)="","",VLOOKUP($A138,'02　利用者データ'!$A$4:$S$504,10,FALSE))</f>
        <v>#N/A</v>
      </c>
      <c r="X138" s="61" t="e">
        <f>IF(VLOOKUP($A138,'02　利用者データ'!$A$4:$S$504,10,FALSE)="","",VLOOKUP($A138,'02　利用者データ'!$A$4:$S$504,10,FALSE))</f>
        <v>#N/A</v>
      </c>
      <c r="Y138" s="61" t="str">
        <f t="shared" ref="Y138" si="276">IF(AQ138="","",IF($AR$15&gt;=43831,"令和"&amp;YEAR($AR$15)-2018,IF($AR$15&gt;=43586,"令和元",TEXT($AR$15,"ggg")&amp;IF(TEXT($AR$15,"e")="1","元",TEXT($AR$15,"e"))))&amp;TEXT($AR$15,"年m月d日"))</f>
        <v/>
      </c>
      <c r="Z138" s="61" t="str">
        <f t="shared" si="167"/>
        <v/>
      </c>
      <c r="AA138" s="61" t="str">
        <f t="shared" si="168"/>
        <v/>
      </c>
      <c r="AB138" s="61" t="str">
        <f t="shared" si="169"/>
        <v/>
      </c>
      <c r="AC13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3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38" s="68" t="str">
        <f>IF(VLOOKUP($A137,'02　利用者データ'!$A$4:$S$504,2,FALSE)="","",VLOOKUP($A137,'02　利用者データ'!$A$4:$S$504,2,FALSE))</f>
        <v/>
      </c>
      <c r="AF138" s="68"/>
      <c r="AG138" s="68"/>
      <c r="AH138" s="68"/>
      <c r="AI138" s="68"/>
      <c r="AJ138" s="68"/>
      <c r="AK138" s="68"/>
      <c r="AL138" s="68"/>
      <c r="AM138" s="65" t="str">
        <f t="shared" ref="AM138" si="277">IF(AV138="","",IF($AR$15&gt;=43831,"令和"&amp;YEAR($AR$15)-2018,IF($AR$15&gt;=43586,"令和元",TEXT($AR$15,"ggg")&amp;IF(TEXT($AR$15,"e")="1","元",TEXT($AR$15,"e"))))&amp;TEXT($AR$15,"年m月d日"))</f>
        <v/>
      </c>
      <c r="AN138" s="66" t="str">
        <f t="shared" si="171"/>
        <v/>
      </c>
      <c r="AO138" s="66" t="str">
        <f t="shared" si="172"/>
        <v/>
      </c>
      <c r="AP138" s="66" t="str">
        <f t="shared" si="173"/>
        <v/>
      </c>
      <c r="AQ138" s="66" t="str">
        <f t="shared" si="174"/>
        <v/>
      </c>
      <c r="AR138" s="67" t="str">
        <f t="shared" si="175"/>
        <v/>
      </c>
    </row>
    <row r="139" spans="1:44" ht="15" customHeight="1" x14ac:dyDescent="0.15">
      <c r="A139" s="58">
        <v>62</v>
      </c>
      <c r="B139" s="58"/>
      <c r="C139" s="59" t="str">
        <f>IF(VLOOKUP($A139,'02　利用者データ'!$A$4:$S$504,10,FALSE)="","",VLOOKUP($A139,'02　利用者データ'!$A$4:$S$504,10,FALSE))</f>
        <v/>
      </c>
      <c r="D139" s="59"/>
      <c r="E139" s="59"/>
      <c r="F139" s="59"/>
      <c r="G139" s="59"/>
      <c r="H139" s="59"/>
      <c r="I139" s="59"/>
      <c r="J139" s="59"/>
      <c r="K139" s="8" t="s">
        <v>10</v>
      </c>
      <c r="L139" s="60" t="str">
        <f>IF(VLOOKUP($A139,'02　利用者データ'!$A$4:$S$504,5,FALSE)="","",VLOOKUP($A139,'02　利用者データ'!$A$4:$S$504,5,FALSE))</f>
        <v/>
      </c>
      <c r="M139" s="60"/>
      <c r="N139" s="60"/>
      <c r="O139" s="60"/>
      <c r="P139" s="60"/>
      <c r="Q139" s="60"/>
      <c r="R139" s="60"/>
      <c r="S139" s="60"/>
      <c r="T139" s="12" t="str">
        <f>IF(VLOOKUP($A139,'02　利用者データ'!$A$4:$S$504,14,FALSE)="","",VLOOKUP($A139,'02　利用者データ'!$A$4:$S$504,14,FALSE))</f>
        <v/>
      </c>
      <c r="U139" s="13" t="str">
        <f>IF(VLOOKUP($A139,'02　利用者データ'!$A$4:$S$504,7,FALSE)="","",VLOOKUP($A139,'02　利用者データ'!$A$4:$S$504,7,FALSE))</f>
        <v/>
      </c>
      <c r="V139" s="61" t="str">
        <f>IF(VLOOKUP($A139,'02　利用者データ'!$A$4:$S$504,15,FALSE)="","",VLOOKUP($A139,'02　利用者データ'!$A$4:$S$504,15,FALSE))</f>
        <v/>
      </c>
      <c r="W139" s="61" t="str">
        <f>IF(VLOOKUP($A139,'02　利用者データ'!$A$4:$S$504,10,FALSE)="","",VLOOKUP($A139,'02　利用者データ'!$A$4:$S$504,10,FALSE))</f>
        <v/>
      </c>
      <c r="X139" s="61" t="str">
        <f>IF(VLOOKUP($A139,'02　利用者データ'!$A$4:$S$504,10,FALSE)="","",VLOOKUP($A139,'02　利用者データ'!$A$4:$S$504,10,FALSE))</f>
        <v/>
      </c>
      <c r="Y139" s="61" t="str">
        <f t="shared" ref="Y139" si="278">IF(T139="","",IF(T139&gt;=43831,"令和"&amp;YEAR(T139)-2018,IF(T139&gt;=43586,"令和元",TEXT(T139,"ggg")&amp;IF(TEXT(T139,"e")="1","元",TEXT(T139,"e"))))&amp;TEXT(T139,"年m月d日"))</f>
        <v/>
      </c>
      <c r="Z139" s="61" t="str">
        <f t="shared" si="167"/>
        <v/>
      </c>
      <c r="AA139" s="61" t="str">
        <f t="shared" si="168"/>
        <v/>
      </c>
      <c r="AB139" s="61" t="str">
        <f t="shared" si="169"/>
        <v/>
      </c>
      <c r="AC13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3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39" s="59" t="str">
        <f>IF(VLOOKUP($A139,'02　利用者データ'!$A$4:$S$504,3,FALSE)="","",VLOOKUP($A139,'02　利用者データ'!$A$4:$S$504,3,FALSE))</f>
        <v/>
      </c>
      <c r="AF139" s="59"/>
      <c r="AG139" s="59"/>
      <c r="AH139" s="59"/>
      <c r="AI139" s="59"/>
      <c r="AJ139" s="59"/>
      <c r="AK139" s="59"/>
      <c r="AL139" s="59"/>
      <c r="AM139" s="62" t="str">
        <f t="shared" ref="AM139" si="279">IF(U139="","",IF(U139&gt;=43831,"令和"&amp;YEAR(U139)-2018,IF(U139&gt;=43586,"令和元",TEXT(U139,"ggg")&amp;IF(TEXT(U139,"e")="1","元",TEXT(U139,"e"))))&amp;TEXT(U139,"年m月d日"))</f>
        <v/>
      </c>
      <c r="AN139" s="63" t="str">
        <f t="shared" si="171"/>
        <v/>
      </c>
      <c r="AO139" s="63" t="str">
        <f t="shared" si="172"/>
        <v/>
      </c>
      <c r="AP139" s="63" t="str">
        <f t="shared" si="173"/>
        <v/>
      </c>
      <c r="AQ139" s="63" t="str">
        <f t="shared" si="174"/>
        <v/>
      </c>
      <c r="AR139" s="64" t="str">
        <f t="shared" si="175"/>
        <v/>
      </c>
    </row>
    <row r="140" spans="1:44" ht="21" customHeight="1" x14ac:dyDescent="0.15">
      <c r="A140" s="58"/>
      <c r="B140" s="58"/>
      <c r="C140" s="68" t="str">
        <f>IF(VLOOKUP($A139,'02　利用者データ'!$A$4:$S$504,9,FALSE)="","",VLOOKUP($A139,'02　利用者データ'!$A$4:$S$504,9,FALSE))</f>
        <v/>
      </c>
      <c r="D140" s="68"/>
      <c r="E140" s="68"/>
      <c r="F140" s="68"/>
      <c r="G140" s="68"/>
      <c r="H140" s="68"/>
      <c r="I140" s="68"/>
      <c r="J140" s="68"/>
      <c r="K140" s="69" t="str">
        <f>IF(VLOOKUP($A139,'02　利用者データ'!$A$4:$S$504,6,FALSE)="","",VLOOKUP($A139,'02　利用者データ'!$A$4:$S$504,6,FALSE))</f>
        <v/>
      </c>
      <c r="L140" s="70"/>
      <c r="M140" s="70"/>
      <c r="N140" s="70"/>
      <c r="O140" s="70"/>
      <c r="P140" s="70"/>
      <c r="Q140" s="70"/>
      <c r="R140" s="70"/>
      <c r="S140" s="70"/>
      <c r="T140" s="70"/>
      <c r="U140" s="71"/>
      <c r="V140" s="61" t="e">
        <f>IF(VLOOKUP($A140,'02　利用者データ'!$A$4:$S$504,10,FALSE)="","",VLOOKUP($A140,'02　利用者データ'!$A$4:$S$504,10,FALSE))</f>
        <v>#N/A</v>
      </c>
      <c r="W140" s="61" t="e">
        <f>IF(VLOOKUP($A140,'02　利用者データ'!$A$4:$S$504,10,FALSE)="","",VLOOKUP($A140,'02　利用者データ'!$A$4:$S$504,10,FALSE))</f>
        <v>#N/A</v>
      </c>
      <c r="X140" s="61" t="e">
        <f>IF(VLOOKUP($A140,'02　利用者データ'!$A$4:$S$504,10,FALSE)="","",VLOOKUP($A140,'02　利用者データ'!$A$4:$S$504,10,FALSE))</f>
        <v>#N/A</v>
      </c>
      <c r="Y140" s="61" t="str">
        <f t="shared" ref="Y140" si="280">IF(AQ140="","",IF($AR$15&gt;=43831,"令和"&amp;YEAR($AR$15)-2018,IF($AR$15&gt;=43586,"令和元",TEXT($AR$15,"ggg")&amp;IF(TEXT($AR$15,"e")="1","元",TEXT($AR$15,"e"))))&amp;TEXT($AR$15,"年m月d日"))</f>
        <v/>
      </c>
      <c r="Z140" s="61" t="str">
        <f t="shared" si="167"/>
        <v/>
      </c>
      <c r="AA140" s="61" t="str">
        <f t="shared" si="168"/>
        <v/>
      </c>
      <c r="AB140" s="61" t="str">
        <f t="shared" si="169"/>
        <v/>
      </c>
      <c r="AC14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4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40" s="68" t="str">
        <f>IF(VLOOKUP($A139,'02　利用者データ'!$A$4:$S$504,2,FALSE)="","",VLOOKUP($A139,'02　利用者データ'!$A$4:$S$504,2,FALSE))</f>
        <v/>
      </c>
      <c r="AF140" s="68"/>
      <c r="AG140" s="68"/>
      <c r="AH140" s="68"/>
      <c r="AI140" s="68"/>
      <c r="AJ140" s="68"/>
      <c r="AK140" s="68"/>
      <c r="AL140" s="68"/>
      <c r="AM140" s="65" t="str">
        <f t="shared" ref="AM140" si="281">IF(AV140="","",IF($AR$15&gt;=43831,"令和"&amp;YEAR($AR$15)-2018,IF($AR$15&gt;=43586,"令和元",TEXT($AR$15,"ggg")&amp;IF(TEXT($AR$15,"e")="1","元",TEXT($AR$15,"e"))))&amp;TEXT($AR$15,"年m月d日"))</f>
        <v/>
      </c>
      <c r="AN140" s="66" t="str">
        <f t="shared" si="171"/>
        <v/>
      </c>
      <c r="AO140" s="66" t="str">
        <f t="shared" si="172"/>
        <v/>
      </c>
      <c r="AP140" s="66" t="str">
        <f t="shared" si="173"/>
        <v/>
      </c>
      <c r="AQ140" s="66" t="str">
        <f t="shared" si="174"/>
        <v/>
      </c>
      <c r="AR140" s="67" t="str">
        <f t="shared" si="175"/>
        <v/>
      </c>
    </row>
    <row r="141" spans="1:44" ht="15" customHeight="1" x14ac:dyDescent="0.15">
      <c r="A141" s="58">
        <v>63</v>
      </c>
      <c r="B141" s="58"/>
      <c r="C141" s="59" t="str">
        <f>IF(VLOOKUP($A141,'02　利用者データ'!$A$4:$S$504,10,FALSE)="","",VLOOKUP($A141,'02　利用者データ'!$A$4:$S$504,10,FALSE))</f>
        <v/>
      </c>
      <c r="D141" s="59"/>
      <c r="E141" s="59"/>
      <c r="F141" s="59"/>
      <c r="G141" s="59"/>
      <c r="H141" s="59"/>
      <c r="I141" s="59"/>
      <c r="J141" s="59"/>
      <c r="K141" s="8" t="s">
        <v>10</v>
      </c>
      <c r="L141" s="60" t="str">
        <f>IF(VLOOKUP($A141,'02　利用者データ'!$A$4:$S$504,5,FALSE)="","",VLOOKUP($A141,'02　利用者データ'!$A$4:$S$504,5,FALSE))</f>
        <v/>
      </c>
      <c r="M141" s="60"/>
      <c r="N141" s="60"/>
      <c r="O141" s="60"/>
      <c r="P141" s="60"/>
      <c r="Q141" s="60"/>
      <c r="R141" s="60"/>
      <c r="S141" s="60"/>
      <c r="T141" s="12" t="str">
        <f>IF(VLOOKUP($A141,'02　利用者データ'!$A$4:$S$504,14,FALSE)="","",VLOOKUP($A141,'02　利用者データ'!$A$4:$S$504,14,FALSE))</f>
        <v/>
      </c>
      <c r="U141" s="13" t="str">
        <f>IF(VLOOKUP($A141,'02　利用者データ'!$A$4:$S$504,7,FALSE)="","",VLOOKUP($A141,'02　利用者データ'!$A$4:$S$504,7,FALSE))</f>
        <v/>
      </c>
      <c r="V141" s="61" t="str">
        <f>IF(VLOOKUP($A141,'02　利用者データ'!$A$4:$S$504,15,FALSE)="","",VLOOKUP($A141,'02　利用者データ'!$A$4:$S$504,15,FALSE))</f>
        <v/>
      </c>
      <c r="W141" s="61" t="str">
        <f>IF(VLOOKUP($A141,'02　利用者データ'!$A$4:$S$504,10,FALSE)="","",VLOOKUP($A141,'02　利用者データ'!$A$4:$S$504,10,FALSE))</f>
        <v/>
      </c>
      <c r="X141" s="61" t="str">
        <f>IF(VLOOKUP($A141,'02　利用者データ'!$A$4:$S$504,10,FALSE)="","",VLOOKUP($A141,'02　利用者データ'!$A$4:$S$504,10,FALSE))</f>
        <v/>
      </c>
      <c r="Y141" s="61" t="str">
        <f t="shared" ref="Y141" si="282">IF(T141="","",IF(T141&gt;=43831,"令和"&amp;YEAR(T141)-2018,IF(T141&gt;=43586,"令和元",TEXT(T141,"ggg")&amp;IF(TEXT(T141,"e")="1","元",TEXT(T141,"e"))))&amp;TEXT(T141,"年m月d日"))</f>
        <v/>
      </c>
      <c r="Z141" s="61" t="str">
        <f t="shared" si="167"/>
        <v/>
      </c>
      <c r="AA141" s="61" t="str">
        <f t="shared" si="168"/>
        <v/>
      </c>
      <c r="AB141" s="61" t="str">
        <f t="shared" si="169"/>
        <v/>
      </c>
      <c r="AC14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4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41" s="59" t="str">
        <f>IF(VLOOKUP($A141,'02　利用者データ'!$A$4:$S$504,3,FALSE)="","",VLOOKUP($A141,'02　利用者データ'!$A$4:$S$504,3,FALSE))</f>
        <v/>
      </c>
      <c r="AF141" s="59"/>
      <c r="AG141" s="59"/>
      <c r="AH141" s="59"/>
      <c r="AI141" s="59"/>
      <c r="AJ141" s="59"/>
      <c r="AK141" s="59"/>
      <c r="AL141" s="59"/>
      <c r="AM141" s="62" t="str">
        <f t="shared" ref="AM141" si="283">IF(U141="","",IF(U141&gt;=43831,"令和"&amp;YEAR(U141)-2018,IF(U141&gt;=43586,"令和元",TEXT(U141,"ggg")&amp;IF(TEXT(U141,"e")="1","元",TEXT(U141,"e"))))&amp;TEXT(U141,"年m月d日"))</f>
        <v/>
      </c>
      <c r="AN141" s="63" t="str">
        <f t="shared" si="171"/>
        <v/>
      </c>
      <c r="AO141" s="63" t="str">
        <f t="shared" si="172"/>
        <v/>
      </c>
      <c r="AP141" s="63" t="str">
        <f t="shared" si="173"/>
        <v/>
      </c>
      <c r="AQ141" s="63" t="str">
        <f t="shared" si="174"/>
        <v/>
      </c>
      <c r="AR141" s="64" t="str">
        <f t="shared" si="175"/>
        <v/>
      </c>
    </row>
    <row r="142" spans="1:44" ht="21" customHeight="1" x14ac:dyDescent="0.15">
      <c r="A142" s="58"/>
      <c r="B142" s="58"/>
      <c r="C142" s="68" t="str">
        <f>IF(VLOOKUP($A141,'02　利用者データ'!$A$4:$S$504,9,FALSE)="","",VLOOKUP($A141,'02　利用者データ'!$A$4:$S$504,9,FALSE))</f>
        <v/>
      </c>
      <c r="D142" s="68"/>
      <c r="E142" s="68"/>
      <c r="F142" s="68"/>
      <c r="G142" s="68"/>
      <c r="H142" s="68"/>
      <c r="I142" s="68"/>
      <c r="J142" s="68"/>
      <c r="K142" s="69" t="str">
        <f>IF(VLOOKUP($A141,'02　利用者データ'!$A$4:$S$504,6,FALSE)="","",VLOOKUP($A141,'02　利用者データ'!$A$4:$S$504,6,FALSE))</f>
        <v/>
      </c>
      <c r="L142" s="70"/>
      <c r="M142" s="70"/>
      <c r="N142" s="70"/>
      <c r="O142" s="70"/>
      <c r="P142" s="70"/>
      <c r="Q142" s="70"/>
      <c r="R142" s="70"/>
      <c r="S142" s="70"/>
      <c r="T142" s="70"/>
      <c r="U142" s="71"/>
      <c r="V142" s="61" t="e">
        <f>IF(VLOOKUP($A142,'02　利用者データ'!$A$4:$S$504,10,FALSE)="","",VLOOKUP($A142,'02　利用者データ'!$A$4:$S$504,10,FALSE))</f>
        <v>#N/A</v>
      </c>
      <c r="W142" s="61" t="e">
        <f>IF(VLOOKUP($A142,'02　利用者データ'!$A$4:$S$504,10,FALSE)="","",VLOOKUP($A142,'02　利用者データ'!$A$4:$S$504,10,FALSE))</f>
        <v>#N/A</v>
      </c>
      <c r="X142" s="61" t="e">
        <f>IF(VLOOKUP($A142,'02　利用者データ'!$A$4:$S$504,10,FALSE)="","",VLOOKUP($A142,'02　利用者データ'!$A$4:$S$504,10,FALSE))</f>
        <v>#N/A</v>
      </c>
      <c r="Y142" s="61" t="str">
        <f t="shared" ref="Y142" si="284">IF(AQ142="","",IF($AR$15&gt;=43831,"令和"&amp;YEAR($AR$15)-2018,IF($AR$15&gt;=43586,"令和元",TEXT($AR$15,"ggg")&amp;IF(TEXT($AR$15,"e")="1","元",TEXT($AR$15,"e"))))&amp;TEXT($AR$15,"年m月d日"))</f>
        <v/>
      </c>
      <c r="Z142" s="61" t="str">
        <f t="shared" si="167"/>
        <v/>
      </c>
      <c r="AA142" s="61" t="str">
        <f t="shared" si="168"/>
        <v/>
      </c>
      <c r="AB142" s="61" t="str">
        <f t="shared" si="169"/>
        <v/>
      </c>
      <c r="AC14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4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42" s="68" t="str">
        <f>IF(VLOOKUP($A141,'02　利用者データ'!$A$4:$S$504,2,FALSE)="","",VLOOKUP($A141,'02　利用者データ'!$A$4:$S$504,2,FALSE))</f>
        <v/>
      </c>
      <c r="AF142" s="68"/>
      <c r="AG142" s="68"/>
      <c r="AH142" s="68"/>
      <c r="AI142" s="68"/>
      <c r="AJ142" s="68"/>
      <c r="AK142" s="68"/>
      <c r="AL142" s="68"/>
      <c r="AM142" s="65" t="str">
        <f t="shared" ref="AM142" si="285">IF(AV142="","",IF($AR$15&gt;=43831,"令和"&amp;YEAR($AR$15)-2018,IF($AR$15&gt;=43586,"令和元",TEXT($AR$15,"ggg")&amp;IF(TEXT($AR$15,"e")="1","元",TEXT($AR$15,"e"))))&amp;TEXT($AR$15,"年m月d日"))</f>
        <v/>
      </c>
      <c r="AN142" s="66" t="str">
        <f t="shared" si="171"/>
        <v/>
      </c>
      <c r="AO142" s="66" t="str">
        <f t="shared" si="172"/>
        <v/>
      </c>
      <c r="AP142" s="66" t="str">
        <f t="shared" si="173"/>
        <v/>
      </c>
      <c r="AQ142" s="66" t="str">
        <f t="shared" si="174"/>
        <v/>
      </c>
      <c r="AR142" s="67" t="str">
        <f t="shared" si="175"/>
        <v/>
      </c>
    </row>
    <row r="143" spans="1:44" ht="15" customHeight="1" x14ac:dyDescent="0.15">
      <c r="A143" s="58">
        <v>64</v>
      </c>
      <c r="B143" s="58"/>
      <c r="C143" s="59" t="str">
        <f>IF(VLOOKUP($A143,'02　利用者データ'!$A$4:$S$504,10,FALSE)="","",VLOOKUP($A143,'02　利用者データ'!$A$4:$S$504,10,FALSE))</f>
        <v/>
      </c>
      <c r="D143" s="59"/>
      <c r="E143" s="59"/>
      <c r="F143" s="59"/>
      <c r="G143" s="59"/>
      <c r="H143" s="59"/>
      <c r="I143" s="59"/>
      <c r="J143" s="59"/>
      <c r="K143" s="8" t="s">
        <v>10</v>
      </c>
      <c r="L143" s="60" t="str">
        <f>IF(VLOOKUP($A143,'02　利用者データ'!$A$4:$S$504,5,FALSE)="","",VLOOKUP($A143,'02　利用者データ'!$A$4:$S$504,5,FALSE))</f>
        <v/>
      </c>
      <c r="M143" s="60"/>
      <c r="N143" s="60"/>
      <c r="O143" s="60"/>
      <c r="P143" s="60"/>
      <c r="Q143" s="60"/>
      <c r="R143" s="60"/>
      <c r="S143" s="60"/>
      <c r="T143" s="12" t="str">
        <f>IF(VLOOKUP($A143,'02　利用者データ'!$A$4:$S$504,14,FALSE)="","",VLOOKUP($A143,'02　利用者データ'!$A$4:$S$504,14,FALSE))</f>
        <v/>
      </c>
      <c r="U143" s="13" t="str">
        <f>IF(VLOOKUP($A143,'02　利用者データ'!$A$4:$S$504,7,FALSE)="","",VLOOKUP($A143,'02　利用者データ'!$A$4:$S$504,7,FALSE))</f>
        <v/>
      </c>
      <c r="V143" s="61" t="str">
        <f>IF(VLOOKUP($A143,'02　利用者データ'!$A$4:$S$504,15,FALSE)="","",VLOOKUP($A143,'02　利用者データ'!$A$4:$S$504,15,FALSE))</f>
        <v/>
      </c>
      <c r="W143" s="61" t="str">
        <f>IF(VLOOKUP($A143,'02　利用者データ'!$A$4:$S$504,10,FALSE)="","",VLOOKUP($A143,'02　利用者データ'!$A$4:$S$504,10,FALSE))</f>
        <v/>
      </c>
      <c r="X143" s="61" t="str">
        <f>IF(VLOOKUP($A143,'02　利用者データ'!$A$4:$S$504,10,FALSE)="","",VLOOKUP($A143,'02　利用者データ'!$A$4:$S$504,10,FALSE))</f>
        <v/>
      </c>
      <c r="Y143" s="61" t="str">
        <f t="shared" ref="Y143" si="286">IF(T143="","",IF(T143&gt;=43831,"令和"&amp;YEAR(T143)-2018,IF(T143&gt;=43586,"令和元",TEXT(T143,"ggg")&amp;IF(TEXT(T143,"e")="1","元",TEXT(T143,"e"))))&amp;TEXT(T143,"年m月d日"))</f>
        <v/>
      </c>
      <c r="Z143" s="61" t="str">
        <f t="shared" si="167"/>
        <v/>
      </c>
      <c r="AA143" s="61" t="str">
        <f t="shared" si="168"/>
        <v/>
      </c>
      <c r="AB143" s="61" t="str">
        <f t="shared" si="169"/>
        <v/>
      </c>
      <c r="AC14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4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43" s="59" t="str">
        <f>IF(VLOOKUP($A143,'02　利用者データ'!$A$4:$S$504,3,FALSE)="","",VLOOKUP($A143,'02　利用者データ'!$A$4:$S$504,3,FALSE))</f>
        <v/>
      </c>
      <c r="AF143" s="59"/>
      <c r="AG143" s="59"/>
      <c r="AH143" s="59"/>
      <c r="AI143" s="59"/>
      <c r="AJ143" s="59"/>
      <c r="AK143" s="59"/>
      <c r="AL143" s="59"/>
      <c r="AM143" s="62" t="str">
        <f t="shared" ref="AM143" si="287">IF(U143="","",IF(U143&gt;=43831,"令和"&amp;YEAR(U143)-2018,IF(U143&gt;=43586,"令和元",TEXT(U143,"ggg")&amp;IF(TEXT(U143,"e")="1","元",TEXT(U143,"e"))))&amp;TEXT(U143,"年m月d日"))</f>
        <v/>
      </c>
      <c r="AN143" s="63" t="str">
        <f t="shared" si="171"/>
        <v/>
      </c>
      <c r="AO143" s="63" t="str">
        <f t="shared" si="172"/>
        <v/>
      </c>
      <c r="AP143" s="63" t="str">
        <f t="shared" si="173"/>
        <v/>
      </c>
      <c r="AQ143" s="63" t="str">
        <f t="shared" si="174"/>
        <v/>
      </c>
      <c r="AR143" s="64" t="str">
        <f t="shared" si="175"/>
        <v/>
      </c>
    </row>
    <row r="144" spans="1:44" ht="21" customHeight="1" x14ac:dyDescent="0.15">
      <c r="A144" s="58"/>
      <c r="B144" s="58"/>
      <c r="C144" s="68" t="str">
        <f>IF(VLOOKUP($A143,'02　利用者データ'!$A$4:$S$504,9,FALSE)="","",VLOOKUP($A143,'02　利用者データ'!$A$4:$S$504,9,FALSE))</f>
        <v/>
      </c>
      <c r="D144" s="68"/>
      <c r="E144" s="68"/>
      <c r="F144" s="68"/>
      <c r="G144" s="68"/>
      <c r="H144" s="68"/>
      <c r="I144" s="68"/>
      <c r="J144" s="68"/>
      <c r="K144" s="69" t="str">
        <f>IF(VLOOKUP($A143,'02　利用者データ'!$A$4:$S$504,6,FALSE)="","",VLOOKUP($A143,'02　利用者データ'!$A$4:$S$504,6,FALSE))</f>
        <v/>
      </c>
      <c r="L144" s="70"/>
      <c r="M144" s="70"/>
      <c r="N144" s="70"/>
      <c r="O144" s="70"/>
      <c r="P144" s="70"/>
      <c r="Q144" s="70"/>
      <c r="R144" s="70"/>
      <c r="S144" s="70"/>
      <c r="T144" s="70"/>
      <c r="U144" s="71"/>
      <c r="V144" s="61" t="e">
        <f>IF(VLOOKUP($A144,'02　利用者データ'!$A$4:$S$504,10,FALSE)="","",VLOOKUP($A144,'02　利用者データ'!$A$4:$S$504,10,FALSE))</f>
        <v>#N/A</v>
      </c>
      <c r="W144" s="61" t="e">
        <f>IF(VLOOKUP($A144,'02　利用者データ'!$A$4:$S$504,10,FALSE)="","",VLOOKUP($A144,'02　利用者データ'!$A$4:$S$504,10,FALSE))</f>
        <v>#N/A</v>
      </c>
      <c r="X144" s="61" t="e">
        <f>IF(VLOOKUP($A144,'02　利用者データ'!$A$4:$S$504,10,FALSE)="","",VLOOKUP($A144,'02　利用者データ'!$A$4:$S$504,10,FALSE))</f>
        <v>#N/A</v>
      </c>
      <c r="Y144" s="61" t="str">
        <f t="shared" ref="Y144" si="288">IF(AQ144="","",IF($AR$15&gt;=43831,"令和"&amp;YEAR($AR$15)-2018,IF($AR$15&gt;=43586,"令和元",TEXT($AR$15,"ggg")&amp;IF(TEXT($AR$15,"e")="1","元",TEXT($AR$15,"e"))))&amp;TEXT($AR$15,"年m月d日"))</f>
        <v/>
      </c>
      <c r="Z144" s="61" t="str">
        <f t="shared" si="167"/>
        <v/>
      </c>
      <c r="AA144" s="61" t="str">
        <f t="shared" si="168"/>
        <v/>
      </c>
      <c r="AB144" s="61" t="str">
        <f t="shared" si="169"/>
        <v/>
      </c>
      <c r="AC14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4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44" s="68" t="str">
        <f>IF(VLOOKUP($A143,'02　利用者データ'!$A$4:$S$504,2,FALSE)="","",VLOOKUP($A143,'02　利用者データ'!$A$4:$S$504,2,FALSE))</f>
        <v/>
      </c>
      <c r="AF144" s="68"/>
      <c r="AG144" s="68"/>
      <c r="AH144" s="68"/>
      <c r="AI144" s="68"/>
      <c r="AJ144" s="68"/>
      <c r="AK144" s="68"/>
      <c r="AL144" s="68"/>
      <c r="AM144" s="65" t="str">
        <f t="shared" ref="AM144" si="289">IF(AV144="","",IF($AR$15&gt;=43831,"令和"&amp;YEAR($AR$15)-2018,IF($AR$15&gt;=43586,"令和元",TEXT($AR$15,"ggg")&amp;IF(TEXT($AR$15,"e")="1","元",TEXT($AR$15,"e"))))&amp;TEXT($AR$15,"年m月d日"))</f>
        <v/>
      </c>
      <c r="AN144" s="66" t="str">
        <f t="shared" si="171"/>
        <v/>
      </c>
      <c r="AO144" s="66" t="str">
        <f t="shared" si="172"/>
        <v/>
      </c>
      <c r="AP144" s="66" t="str">
        <f t="shared" si="173"/>
        <v/>
      </c>
      <c r="AQ144" s="66" t="str">
        <f t="shared" si="174"/>
        <v/>
      </c>
      <c r="AR144" s="67" t="str">
        <f t="shared" si="175"/>
        <v/>
      </c>
    </row>
    <row r="145" spans="1:44" ht="15" customHeight="1" x14ac:dyDescent="0.15">
      <c r="A145" s="58">
        <v>65</v>
      </c>
      <c r="B145" s="58"/>
      <c r="C145" s="59" t="str">
        <f>IF(VLOOKUP($A145,'02　利用者データ'!$A$4:$S$504,10,FALSE)="","",VLOOKUP($A145,'02　利用者データ'!$A$4:$S$504,10,FALSE))</f>
        <v/>
      </c>
      <c r="D145" s="59"/>
      <c r="E145" s="59"/>
      <c r="F145" s="59"/>
      <c r="G145" s="59"/>
      <c r="H145" s="59"/>
      <c r="I145" s="59"/>
      <c r="J145" s="59"/>
      <c r="K145" s="8" t="s">
        <v>10</v>
      </c>
      <c r="L145" s="60" t="str">
        <f>IF(VLOOKUP($A145,'02　利用者データ'!$A$4:$S$504,5,FALSE)="","",VLOOKUP($A145,'02　利用者データ'!$A$4:$S$504,5,FALSE))</f>
        <v/>
      </c>
      <c r="M145" s="60"/>
      <c r="N145" s="60"/>
      <c r="O145" s="60"/>
      <c r="P145" s="60"/>
      <c r="Q145" s="60"/>
      <c r="R145" s="60"/>
      <c r="S145" s="60"/>
      <c r="T145" s="12" t="str">
        <f>IF(VLOOKUP($A145,'02　利用者データ'!$A$4:$S$504,14,FALSE)="","",VLOOKUP($A145,'02　利用者データ'!$A$4:$S$504,14,FALSE))</f>
        <v/>
      </c>
      <c r="U145" s="13" t="str">
        <f>IF(VLOOKUP($A145,'02　利用者データ'!$A$4:$S$504,7,FALSE)="","",VLOOKUP($A145,'02　利用者データ'!$A$4:$S$504,7,FALSE))</f>
        <v/>
      </c>
      <c r="V145" s="61" t="str">
        <f>IF(VLOOKUP($A145,'02　利用者データ'!$A$4:$S$504,15,FALSE)="","",VLOOKUP($A145,'02　利用者データ'!$A$4:$S$504,15,FALSE))</f>
        <v/>
      </c>
      <c r="W145" s="61" t="str">
        <f>IF(VLOOKUP($A145,'02　利用者データ'!$A$4:$S$504,10,FALSE)="","",VLOOKUP($A145,'02　利用者データ'!$A$4:$S$504,10,FALSE))</f>
        <v/>
      </c>
      <c r="X145" s="61" t="str">
        <f>IF(VLOOKUP($A145,'02　利用者データ'!$A$4:$S$504,10,FALSE)="","",VLOOKUP($A145,'02　利用者データ'!$A$4:$S$504,10,FALSE))</f>
        <v/>
      </c>
      <c r="Y145" s="61" t="str">
        <f t="shared" ref="Y145" si="290">IF(T145="","",IF(T145&gt;=43831,"令和"&amp;YEAR(T145)-2018,IF(T145&gt;=43586,"令和元",TEXT(T145,"ggg")&amp;IF(TEXT(T145,"e")="1","元",TEXT(T145,"e"))))&amp;TEXT(T145,"年m月d日"))</f>
        <v/>
      </c>
      <c r="Z145" s="61" t="str">
        <f t="shared" si="167"/>
        <v/>
      </c>
      <c r="AA145" s="61" t="str">
        <f t="shared" si="168"/>
        <v/>
      </c>
      <c r="AB145" s="61" t="str">
        <f t="shared" si="169"/>
        <v/>
      </c>
      <c r="AC14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4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45" s="59" t="str">
        <f>IF(VLOOKUP($A145,'02　利用者データ'!$A$4:$S$504,3,FALSE)="","",VLOOKUP($A145,'02　利用者データ'!$A$4:$S$504,3,FALSE))</f>
        <v/>
      </c>
      <c r="AF145" s="59"/>
      <c r="AG145" s="59"/>
      <c r="AH145" s="59"/>
      <c r="AI145" s="59"/>
      <c r="AJ145" s="59"/>
      <c r="AK145" s="59"/>
      <c r="AL145" s="59"/>
      <c r="AM145" s="62" t="str">
        <f t="shared" ref="AM145" si="291">IF(U145="","",IF(U145&gt;=43831,"令和"&amp;YEAR(U145)-2018,IF(U145&gt;=43586,"令和元",TEXT(U145,"ggg")&amp;IF(TEXT(U145,"e")="1","元",TEXT(U145,"e"))))&amp;TEXT(U145,"年m月d日"))</f>
        <v/>
      </c>
      <c r="AN145" s="63" t="str">
        <f t="shared" si="171"/>
        <v/>
      </c>
      <c r="AO145" s="63" t="str">
        <f t="shared" si="172"/>
        <v/>
      </c>
      <c r="AP145" s="63" t="str">
        <f t="shared" si="173"/>
        <v/>
      </c>
      <c r="AQ145" s="63" t="str">
        <f t="shared" si="174"/>
        <v/>
      </c>
      <c r="AR145" s="64" t="str">
        <f t="shared" si="175"/>
        <v/>
      </c>
    </row>
    <row r="146" spans="1:44" ht="21" customHeight="1" x14ac:dyDescent="0.15">
      <c r="A146" s="58"/>
      <c r="B146" s="58"/>
      <c r="C146" s="68" t="str">
        <f>IF(VLOOKUP($A145,'02　利用者データ'!$A$4:$S$504,9,FALSE)="","",VLOOKUP($A145,'02　利用者データ'!$A$4:$S$504,9,FALSE))</f>
        <v/>
      </c>
      <c r="D146" s="68"/>
      <c r="E146" s="68"/>
      <c r="F146" s="68"/>
      <c r="G146" s="68"/>
      <c r="H146" s="68"/>
      <c r="I146" s="68"/>
      <c r="J146" s="68"/>
      <c r="K146" s="69" t="str">
        <f>IF(VLOOKUP($A145,'02　利用者データ'!$A$4:$S$504,6,FALSE)="","",VLOOKUP($A145,'02　利用者データ'!$A$4:$S$504,6,FALSE))</f>
        <v/>
      </c>
      <c r="L146" s="70"/>
      <c r="M146" s="70"/>
      <c r="N146" s="70"/>
      <c r="O146" s="70"/>
      <c r="P146" s="70"/>
      <c r="Q146" s="70"/>
      <c r="R146" s="70"/>
      <c r="S146" s="70"/>
      <c r="T146" s="70"/>
      <c r="U146" s="71"/>
      <c r="V146" s="61" t="e">
        <f>IF(VLOOKUP($A146,'02　利用者データ'!$A$4:$S$504,10,FALSE)="","",VLOOKUP($A146,'02　利用者データ'!$A$4:$S$504,10,FALSE))</f>
        <v>#N/A</v>
      </c>
      <c r="W146" s="61" t="e">
        <f>IF(VLOOKUP($A146,'02　利用者データ'!$A$4:$S$504,10,FALSE)="","",VLOOKUP($A146,'02　利用者データ'!$A$4:$S$504,10,FALSE))</f>
        <v>#N/A</v>
      </c>
      <c r="X146" s="61" t="e">
        <f>IF(VLOOKUP($A146,'02　利用者データ'!$A$4:$S$504,10,FALSE)="","",VLOOKUP($A146,'02　利用者データ'!$A$4:$S$504,10,FALSE))</f>
        <v>#N/A</v>
      </c>
      <c r="Y146" s="61" t="str">
        <f t="shared" ref="Y146" si="292">IF(AQ146="","",IF($AR$15&gt;=43831,"令和"&amp;YEAR($AR$15)-2018,IF($AR$15&gt;=43586,"令和元",TEXT($AR$15,"ggg")&amp;IF(TEXT($AR$15,"e")="1","元",TEXT($AR$15,"e"))))&amp;TEXT($AR$15,"年m月d日"))</f>
        <v/>
      </c>
      <c r="Z146" s="61" t="str">
        <f t="shared" si="167"/>
        <v/>
      </c>
      <c r="AA146" s="61" t="str">
        <f t="shared" si="168"/>
        <v/>
      </c>
      <c r="AB146" s="61" t="str">
        <f t="shared" si="169"/>
        <v/>
      </c>
      <c r="AC14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4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46" s="68" t="str">
        <f>IF(VLOOKUP($A145,'02　利用者データ'!$A$4:$S$504,2,FALSE)="","",VLOOKUP($A145,'02　利用者データ'!$A$4:$S$504,2,FALSE))</f>
        <v/>
      </c>
      <c r="AF146" s="68"/>
      <c r="AG146" s="68"/>
      <c r="AH146" s="68"/>
      <c r="AI146" s="68"/>
      <c r="AJ146" s="68"/>
      <c r="AK146" s="68"/>
      <c r="AL146" s="68"/>
      <c r="AM146" s="65" t="str">
        <f t="shared" ref="AM146" si="293">IF(AV146="","",IF($AR$15&gt;=43831,"令和"&amp;YEAR($AR$15)-2018,IF($AR$15&gt;=43586,"令和元",TEXT($AR$15,"ggg")&amp;IF(TEXT($AR$15,"e")="1","元",TEXT($AR$15,"e"))))&amp;TEXT($AR$15,"年m月d日"))</f>
        <v/>
      </c>
      <c r="AN146" s="66" t="str">
        <f t="shared" si="171"/>
        <v/>
      </c>
      <c r="AO146" s="66" t="str">
        <f t="shared" si="172"/>
        <v/>
      </c>
      <c r="AP146" s="66" t="str">
        <f t="shared" si="173"/>
        <v/>
      </c>
      <c r="AQ146" s="66" t="str">
        <f t="shared" si="174"/>
        <v/>
      </c>
      <c r="AR146" s="67" t="str">
        <f t="shared" si="175"/>
        <v/>
      </c>
    </row>
    <row r="147" spans="1:44" ht="15" customHeight="1" x14ac:dyDescent="0.15">
      <c r="A147" s="58">
        <v>66</v>
      </c>
      <c r="B147" s="58"/>
      <c r="C147" s="59" t="str">
        <f>IF(VLOOKUP($A147,'02　利用者データ'!$A$4:$S$504,10,FALSE)="","",VLOOKUP($A147,'02　利用者データ'!$A$4:$S$504,10,FALSE))</f>
        <v/>
      </c>
      <c r="D147" s="59"/>
      <c r="E147" s="59"/>
      <c r="F147" s="59"/>
      <c r="G147" s="59"/>
      <c r="H147" s="59"/>
      <c r="I147" s="59"/>
      <c r="J147" s="59"/>
      <c r="K147" s="8" t="s">
        <v>10</v>
      </c>
      <c r="L147" s="60" t="str">
        <f>IF(VLOOKUP($A147,'02　利用者データ'!$A$4:$S$504,5,FALSE)="","",VLOOKUP($A147,'02　利用者データ'!$A$4:$S$504,5,FALSE))</f>
        <v/>
      </c>
      <c r="M147" s="60"/>
      <c r="N147" s="60"/>
      <c r="O147" s="60"/>
      <c r="P147" s="60"/>
      <c r="Q147" s="60"/>
      <c r="R147" s="60"/>
      <c r="S147" s="60"/>
      <c r="T147" s="12" t="str">
        <f>IF(VLOOKUP($A147,'02　利用者データ'!$A$4:$S$504,14,FALSE)="","",VLOOKUP($A147,'02　利用者データ'!$A$4:$S$504,14,FALSE))</f>
        <v/>
      </c>
      <c r="U147" s="13" t="str">
        <f>IF(VLOOKUP($A147,'02　利用者データ'!$A$4:$S$504,7,FALSE)="","",VLOOKUP($A147,'02　利用者データ'!$A$4:$S$504,7,FALSE))</f>
        <v/>
      </c>
      <c r="V147" s="61" t="str">
        <f>IF(VLOOKUP($A147,'02　利用者データ'!$A$4:$S$504,15,FALSE)="","",VLOOKUP($A147,'02　利用者データ'!$A$4:$S$504,15,FALSE))</f>
        <v/>
      </c>
      <c r="W147" s="61" t="str">
        <f>IF(VLOOKUP($A147,'02　利用者データ'!$A$4:$S$504,10,FALSE)="","",VLOOKUP($A147,'02　利用者データ'!$A$4:$S$504,10,FALSE))</f>
        <v/>
      </c>
      <c r="X147" s="61" t="str">
        <f>IF(VLOOKUP($A147,'02　利用者データ'!$A$4:$S$504,10,FALSE)="","",VLOOKUP($A147,'02　利用者データ'!$A$4:$S$504,10,FALSE))</f>
        <v/>
      </c>
      <c r="Y147" s="61" t="str">
        <f t="shared" ref="Y147" si="294">IF(T147="","",IF(T147&gt;=43831,"令和"&amp;YEAR(T147)-2018,IF(T147&gt;=43586,"令和元",TEXT(T147,"ggg")&amp;IF(TEXT(T147,"e")="1","元",TEXT(T147,"e"))))&amp;TEXT(T147,"年m月d日"))</f>
        <v/>
      </c>
      <c r="Z147" s="61" t="str">
        <f t="shared" si="167"/>
        <v/>
      </c>
      <c r="AA147" s="61" t="str">
        <f t="shared" si="168"/>
        <v/>
      </c>
      <c r="AB147" s="61" t="str">
        <f t="shared" si="169"/>
        <v/>
      </c>
      <c r="AC14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4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47" s="59" t="str">
        <f>IF(VLOOKUP($A147,'02　利用者データ'!$A$4:$S$504,3,FALSE)="","",VLOOKUP($A147,'02　利用者データ'!$A$4:$S$504,3,FALSE))</f>
        <v/>
      </c>
      <c r="AF147" s="59"/>
      <c r="AG147" s="59"/>
      <c r="AH147" s="59"/>
      <c r="AI147" s="59"/>
      <c r="AJ147" s="59"/>
      <c r="AK147" s="59"/>
      <c r="AL147" s="59"/>
      <c r="AM147" s="62" t="str">
        <f t="shared" ref="AM147" si="295">IF(U147="","",IF(U147&gt;=43831,"令和"&amp;YEAR(U147)-2018,IF(U147&gt;=43586,"令和元",TEXT(U147,"ggg")&amp;IF(TEXT(U147,"e")="1","元",TEXT(U147,"e"))))&amp;TEXT(U147,"年m月d日"))</f>
        <v/>
      </c>
      <c r="AN147" s="63" t="str">
        <f t="shared" si="171"/>
        <v/>
      </c>
      <c r="AO147" s="63" t="str">
        <f t="shared" si="172"/>
        <v/>
      </c>
      <c r="AP147" s="63" t="str">
        <f t="shared" si="173"/>
        <v/>
      </c>
      <c r="AQ147" s="63" t="str">
        <f t="shared" si="174"/>
        <v/>
      </c>
      <c r="AR147" s="64" t="str">
        <f t="shared" si="175"/>
        <v/>
      </c>
    </row>
    <row r="148" spans="1:44" ht="21" customHeight="1" x14ac:dyDescent="0.15">
      <c r="A148" s="58"/>
      <c r="B148" s="58"/>
      <c r="C148" s="68" t="str">
        <f>IF(VLOOKUP($A147,'02　利用者データ'!$A$4:$S$504,9,FALSE)="","",VLOOKUP($A147,'02　利用者データ'!$A$4:$S$504,9,FALSE))</f>
        <v/>
      </c>
      <c r="D148" s="68"/>
      <c r="E148" s="68"/>
      <c r="F148" s="68"/>
      <c r="G148" s="68"/>
      <c r="H148" s="68"/>
      <c r="I148" s="68"/>
      <c r="J148" s="68"/>
      <c r="K148" s="69" t="str">
        <f>IF(VLOOKUP($A147,'02　利用者データ'!$A$4:$S$504,6,FALSE)="","",VLOOKUP($A147,'02　利用者データ'!$A$4:$S$504,6,FALSE))</f>
        <v/>
      </c>
      <c r="L148" s="70"/>
      <c r="M148" s="70"/>
      <c r="N148" s="70"/>
      <c r="O148" s="70"/>
      <c r="P148" s="70"/>
      <c r="Q148" s="70"/>
      <c r="R148" s="70"/>
      <c r="S148" s="70"/>
      <c r="T148" s="70"/>
      <c r="U148" s="71"/>
      <c r="V148" s="61" t="e">
        <f>IF(VLOOKUP($A148,'02　利用者データ'!$A$4:$S$504,10,FALSE)="","",VLOOKUP($A148,'02　利用者データ'!$A$4:$S$504,10,FALSE))</f>
        <v>#N/A</v>
      </c>
      <c r="W148" s="61" t="e">
        <f>IF(VLOOKUP($A148,'02　利用者データ'!$A$4:$S$504,10,FALSE)="","",VLOOKUP($A148,'02　利用者データ'!$A$4:$S$504,10,FALSE))</f>
        <v>#N/A</v>
      </c>
      <c r="X148" s="61" t="e">
        <f>IF(VLOOKUP($A148,'02　利用者データ'!$A$4:$S$504,10,FALSE)="","",VLOOKUP($A148,'02　利用者データ'!$A$4:$S$504,10,FALSE))</f>
        <v>#N/A</v>
      </c>
      <c r="Y148" s="61" t="str">
        <f t="shared" ref="Y148" si="296">IF(AQ148="","",IF($AR$15&gt;=43831,"令和"&amp;YEAR($AR$15)-2018,IF($AR$15&gt;=43586,"令和元",TEXT($AR$15,"ggg")&amp;IF(TEXT($AR$15,"e")="1","元",TEXT($AR$15,"e"))))&amp;TEXT($AR$15,"年m月d日"))</f>
        <v/>
      </c>
      <c r="Z148" s="61" t="str">
        <f t="shared" si="167"/>
        <v/>
      </c>
      <c r="AA148" s="61" t="str">
        <f t="shared" si="168"/>
        <v/>
      </c>
      <c r="AB148" s="61" t="str">
        <f t="shared" si="169"/>
        <v/>
      </c>
      <c r="AC14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4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48" s="68" t="str">
        <f>IF(VLOOKUP($A147,'02　利用者データ'!$A$4:$S$504,2,FALSE)="","",VLOOKUP($A147,'02　利用者データ'!$A$4:$S$504,2,FALSE))</f>
        <v/>
      </c>
      <c r="AF148" s="68"/>
      <c r="AG148" s="68"/>
      <c r="AH148" s="68"/>
      <c r="AI148" s="68"/>
      <c r="AJ148" s="68"/>
      <c r="AK148" s="68"/>
      <c r="AL148" s="68"/>
      <c r="AM148" s="65" t="str">
        <f t="shared" ref="AM148" si="297">IF(AV148="","",IF($AR$15&gt;=43831,"令和"&amp;YEAR($AR$15)-2018,IF($AR$15&gt;=43586,"令和元",TEXT($AR$15,"ggg")&amp;IF(TEXT($AR$15,"e")="1","元",TEXT($AR$15,"e"))))&amp;TEXT($AR$15,"年m月d日"))</f>
        <v/>
      </c>
      <c r="AN148" s="66" t="str">
        <f t="shared" si="171"/>
        <v/>
      </c>
      <c r="AO148" s="66" t="str">
        <f t="shared" si="172"/>
        <v/>
      </c>
      <c r="AP148" s="66" t="str">
        <f t="shared" si="173"/>
        <v/>
      </c>
      <c r="AQ148" s="66" t="str">
        <f t="shared" si="174"/>
        <v/>
      </c>
      <c r="AR148" s="67" t="str">
        <f t="shared" si="175"/>
        <v/>
      </c>
    </row>
    <row r="149" spans="1:44" ht="15" customHeight="1" x14ac:dyDescent="0.15">
      <c r="A149" s="58">
        <v>67</v>
      </c>
      <c r="B149" s="58"/>
      <c r="C149" s="59" t="str">
        <f>IF(VLOOKUP($A149,'02　利用者データ'!$A$4:$S$504,10,FALSE)="","",VLOOKUP($A149,'02　利用者データ'!$A$4:$S$504,10,FALSE))</f>
        <v/>
      </c>
      <c r="D149" s="59"/>
      <c r="E149" s="59"/>
      <c r="F149" s="59"/>
      <c r="G149" s="59"/>
      <c r="H149" s="59"/>
      <c r="I149" s="59"/>
      <c r="J149" s="59"/>
      <c r="K149" s="8" t="s">
        <v>10</v>
      </c>
      <c r="L149" s="60" t="str">
        <f>IF(VLOOKUP($A149,'02　利用者データ'!$A$4:$S$504,5,FALSE)="","",VLOOKUP($A149,'02　利用者データ'!$A$4:$S$504,5,FALSE))</f>
        <v/>
      </c>
      <c r="M149" s="60"/>
      <c r="N149" s="60"/>
      <c r="O149" s="60"/>
      <c r="P149" s="60"/>
      <c r="Q149" s="60"/>
      <c r="R149" s="60"/>
      <c r="S149" s="60"/>
      <c r="T149" s="12" t="str">
        <f>IF(VLOOKUP($A149,'02　利用者データ'!$A$4:$S$504,14,FALSE)="","",VLOOKUP($A149,'02　利用者データ'!$A$4:$S$504,14,FALSE))</f>
        <v/>
      </c>
      <c r="U149" s="13" t="str">
        <f>IF(VLOOKUP($A149,'02　利用者データ'!$A$4:$S$504,7,FALSE)="","",VLOOKUP($A149,'02　利用者データ'!$A$4:$S$504,7,FALSE))</f>
        <v/>
      </c>
      <c r="V149" s="61" t="str">
        <f>IF(VLOOKUP($A149,'02　利用者データ'!$A$4:$S$504,15,FALSE)="","",VLOOKUP($A149,'02　利用者データ'!$A$4:$S$504,15,FALSE))</f>
        <v/>
      </c>
      <c r="W149" s="61" t="str">
        <f>IF(VLOOKUP($A149,'02　利用者データ'!$A$4:$S$504,10,FALSE)="","",VLOOKUP($A149,'02　利用者データ'!$A$4:$S$504,10,FALSE))</f>
        <v/>
      </c>
      <c r="X149" s="61" t="str">
        <f>IF(VLOOKUP($A149,'02　利用者データ'!$A$4:$S$504,10,FALSE)="","",VLOOKUP($A149,'02　利用者データ'!$A$4:$S$504,10,FALSE))</f>
        <v/>
      </c>
      <c r="Y149" s="61" t="str">
        <f t="shared" ref="Y149" si="298">IF(T149="","",IF(T149&gt;=43831,"令和"&amp;YEAR(T149)-2018,IF(T149&gt;=43586,"令和元",TEXT(T149,"ggg")&amp;IF(TEXT(T149,"e")="1","元",TEXT(T149,"e"))))&amp;TEXT(T149,"年m月d日"))</f>
        <v/>
      </c>
      <c r="Z149" s="61" t="str">
        <f t="shared" si="167"/>
        <v/>
      </c>
      <c r="AA149" s="61" t="str">
        <f t="shared" si="168"/>
        <v/>
      </c>
      <c r="AB149" s="61" t="str">
        <f t="shared" si="169"/>
        <v/>
      </c>
      <c r="AC14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4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49" s="59" t="str">
        <f>IF(VLOOKUP($A149,'02　利用者データ'!$A$4:$S$504,3,FALSE)="","",VLOOKUP($A149,'02　利用者データ'!$A$4:$S$504,3,FALSE))</f>
        <v/>
      </c>
      <c r="AF149" s="59"/>
      <c r="AG149" s="59"/>
      <c r="AH149" s="59"/>
      <c r="AI149" s="59"/>
      <c r="AJ149" s="59"/>
      <c r="AK149" s="59"/>
      <c r="AL149" s="59"/>
      <c r="AM149" s="62" t="str">
        <f t="shared" ref="AM149" si="299">IF(U149="","",IF(U149&gt;=43831,"令和"&amp;YEAR(U149)-2018,IF(U149&gt;=43586,"令和元",TEXT(U149,"ggg")&amp;IF(TEXT(U149,"e")="1","元",TEXT(U149,"e"))))&amp;TEXT(U149,"年m月d日"))</f>
        <v/>
      </c>
      <c r="AN149" s="63" t="str">
        <f t="shared" si="171"/>
        <v/>
      </c>
      <c r="AO149" s="63" t="str">
        <f t="shared" si="172"/>
        <v/>
      </c>
      <c r="AP149" s="63" t="str">
        <f t="shared" si="173"/>
        <v/>
      </c>
      <c r="AQ149" s="63" t="str">
        <f t="shared" si="174"/>
        <v/>
      </c>
      <c r="AR149" s="64" t="str">
        <f t="shared" si="175"/>
        <v/>
      </c>
    </row>
    <row r="150" spans="1:44" ht="21" customHeight="1" x14ac:dyDescent="0.15">
      <c r="A150" s="58"/>
      <c r="B150" s="58"/>
      <c r="C150" s="68" t="str">
        <f>IF(VLOOKUP($A149,'02　利用者データ'!$A$4:$S$504,9,FALSE)="","",VLOOKUP($A149,'02　利用者データ'!$A$4:$S$504,9,FALSE))</f>
        <v/>
      </c>
      <c r="D150" s="68"/>
      <c r="E150" s="68"/>
      <c r="F150" s="68"/>
      <c r="G150" s="68"/>
      <c r="H150" s="68"/>
      <c r="I150" s="68"/>
      <c r="J150" s="68"/>
      <c r="K150" s="69" t="str">
        <f>IF(VLOOKUP($A149,'02　利用者データ'!$A$4:$S$504,6,FALSE)="","",VLOOKUP($A149,'02　利用者データ'!$A$4:$S$504,6,FALSE))</f>
        <v/>
      </c>
      <c r="L150" s="70"/>
      <c r="M150" s="70"/>
      <c r="N150" s="70"/>
      <c r="O150" s="70"/>
      <c r="P150" s="70"/>
      <c r="Q150" s="70"/>
      <c r="R150" s="70"/>
      <c r="S150" s="70"/>
      <c r="T150" s="70"/>
      <c r="U150" s="71"/>
      <c r="V150" s="61" t="e">
        <f>IF(VLOOKUP($A150,'02　利用者データ'!$A$4:$S$504,10,FALSE)="","",VLOOKUP($A150,'02　利用者データ'!$A$4:$S$504,10,FALSE))</f>
        <v>#N/A</v>
      </c>
      <c r="W150" s="61" t="e">
        <f>IF(VLOOKUP($A150,'02　利用者データ'!$A$4:$S$504,10,FALSE)="","",VLOOKUP($A150,'02　利用者データ'!$A$4:$S$504,10,FALSE))</f>
        <v>#N/A</v>
      </c>
      <c r="X150" s="61" t="e">
        <f>IF(VLOOKUP($A150,'02　利用者データ'!$A$4:$S$504,10,FALSE)="","",VLOOKUP($A150,'02　利用者データ'!$A$4:$S$504,10,FALSE))</f>
        <v>#N/A</v>
      </c>
      <c r="Y150" s="61" t="str">
        <f t="shared" ref="Y150" si="300">IF(AQ150="","",IF($AR$15&gt;=43831,"令和"&amp;YEAR($AR$15)-2018,IF($AR$15&gt;=43586,"令和元",TEXT($AR$15,"ggg")&amp;IF(TEXT($AR$15,"e")="1","元",TEXT($AR$15,"e"))))&amp;TEXT($AR$15,"年m月d日"))</f>
        <v/>
      </c>
      <c r="Z150" s="61" t="str">
        <f t="shared" si="167"/>
        <v/>
      </c>
      <c r="AA150" s="61" t="str">
        <f t="shared" si="168"/>
        <v/>
      </c>
      <c r="AB150" s="61" t="str">
        <f t="shared" si="169"/>
        <v/>
      </c>
      <c r="AC15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5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50" s="68" t="str">
        <f>IF(VLOOKUP($A149,'02　利用者データ'!$A$4:$S$504,2,FALSE)="","",VLOOKUP($A149,'02　利用者データ'!$A$4:$S$504,2,FALSE))</f>
        <v/>
      </c>
      <c r="AF150" s="68"/>
      <c r="AG150" s="68"/>
      <c r="AH150" s="68"/>
      <c r="AI150" s="68"/>
      <c r="AJ150" s="68"/>
      <c r="AK150" s="68"/>
      <c r="AL150" s="68"/>
      <c r="AM150" s="65" t="str">
        <f t="shared" ref="AM150" si="301">IF(AV150="","",IF($AR$15&gt;=43831,"令和"&amp;YEAR($AR$15)-2018,IF($AR$15&gt;=43586,"令和元",TEXT($AR$15,"ggg")&amp;IF(TEXT($AR$15,"e")="1","元",TEXT($AR$15,"e"))))&amp;TEXT($AR$15,"年m月d日"))</f>
        <v/>
      </c>
      <c r="AN150" s="66" t="str">
        <f t="shared" si="171"/>
        <v/>
      </c>
      <c r="AO150" s="66" t="str">
        <f t="shared" si="172"/>
        <v/>
      </c>
      <c r="AP150" s="66" t="str">
        <f t="shared" si="173"/>
        <v/>
      </c>
      <c r="AQ150" s="66" t="str">
        <f t="shared" si="174"/>
        <v/>
      </c>
      <c r="AR150" s="67" t="str">
        <f t="shared" si="175"/>
        <v/>
      </c>
    </row>
    <row r="151" spans="1:44" ht="15" customHeight="1" x14ac:dyDescent="0.15">
      <c r="A151" s="58">
        <v>68</v>
      </c>
      <c r="B151" s="58"/>
      <c r="C151" s="59" t="str">
        <f>IF(VLOOKUP($A151,'02　利用者データ'!$A$4:$S$504,10,FALSE)="","",VLOOKUP($A151,'02　利用者データ'!$A$4:$S$504,10,FALSE))</f>
        <v/>
      </c>
      <c r="D151" s="59"/>
      <c r="E151" s="59"/>
      <c r="F151" s="59"/>
      <c r="G151" s="59"/>
      <c r="H151" s="59"/>
      <c r="I151" s="59"/>
      <c r="J151" s="59"/>
      <c r="K151" s="8" t="s">
        <v>10</v>
      </c>
      <c r="L151" s="60" t="str">
        <f>IF(VLOOKUP($A151,'02　利用者データ'!$A$4:$S$504,5,FALSE)="","",VLOOKUP($A151,'02　利用者データ'!$A$4:$S$504,5,FALSE))</f>
        <v/>
      </c>
      <c r="M151" s="60"/>
      <c r="N151" s="60"/>
      <c r="O151" s="60"/>
      <c r="P151" s="60"/>
      <c r="Q151" s="60"/>
      <c r="R151" s="60"/>
      <c r="S151" s="60"/>
      <c r="T151" s="12" t="str">
        <f>IF(VLOOKUP($A151,'02　利用者データ'!$A$4:$S$504,14,FALSE)="","",VLOOKUP($A151,'02　利用者データ'!$A$4:$S$504,14,FALSE))</f>
        <v/>
      </c>
      <c r="U151" s="13" t="str">
        <f>IF(VLOOKUP($A151,'02　利用者データ'!$A$4:$S$504,7,FALSE)="","",VLOOKUP($A151,'02　利用者データ'!$A$4:$S$504,7,FALSE))</f>
        <v/>
      </c>
      <c r="V151" s="61" t="str">
        <f>IF(VLOOKUP($A151,'02　利用者データ'!$A$4:$S$504,15,FALSE)="","",VLOOKUP($A151,'02　利用者データ'!$A$4:$S$504,15,FALSE))</f>
        <v/>
      </c>
      <c r="W151" s="61" t="str">
        <f>IF(VLOOKUP($A151,'02　利用者データ'!$A$4:$S$504,10,FALSE)="","",VLOOKUP($A151,'02　利用者データ'!$A$4:$S$504,10,FALSE))</f>
        <v/>
      </c>
      <c r="X151" s="61" t="str">
        <f>IF(VLOOKUP($A151,'02　利用者データ'!$A$4:$S$504,10,FALSE)="","",VLOOKUP($A151,'02　利用者データ'!$A$4:$S$504,10,FALSE))</f>
        <v/>
      </c>
      <c r="Y151" s="61" t="str">
        <f t="shared" ref="Y151" si="302">IF(T151="","",IF(T151&gt;=43831,"令和"&amp;YEAR(T151)-2018,IF(T151&gt;=43586,"令和元",TEXT(T151,"ggg")&amp;IF(TEXT(T151,"e")="1","元",TEXT(T151,"e"))))&amp;TEXT(T151,"年m月d日"))</f>
        <v/>
      </c>
      <c r="Z151" s="61" t="str">
        <f t="shared" ref="Z151:Z160" si="303">IF(AR151="","",IF($AR$15&gt;=43831,"令和"&amp;YEAR($AR$15)-2018,IF($AR$15&gt;=43586,"令和元",TEXT($AR$15,"ggg")&amp;IF(TEXT($AR$15,"e")="1","元",TEXT($AR$15,"e"))))&amp;TEXT($AR$15,"年m月d日"))</f>
        <v/>
      </c>
      <c r="AA151" s="61" t="str">
        <f t="shared" ref="AA151:AA160" si="304">IF(AS151="","",IF($AR$15&gt;=43831,"令和"&amp;YEAR($AR$15)-2018,IF($AR$15&gt;=43586,"令和元",TEXT($AR$15,"ggg")&amp;IF(TEXT($AR$15,"e")="1","元",TEXT($AR$15,"e"))))&amp;TEXT($AR$15,"年m月d日"))</f>
        <v/>
      </c>
      <c r="AB151" s="61" t="str">
        <f t="shared" ref="AB151:AB160" si="305">IF(AT151="","",IF($AR$15&gt;=43831,"令和"&amp;YEAR($AR$15)-2018,IF($AR$15&gt;=43586,"令和元",TEXT($AR$15,"ggg")&amp;IF(TEXT($AR$15,"e")="1","元",TEXT($AR$15,"e"))))&amp;TEXT($AR$15,"年m月d日"))</f>
        <v/>
      </c>
      <c r="AC15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5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51" s="59" t="str">
        <f>IF(VLOOKUP($A151,'02　利用者データ'!$A$4:$S$504,3,FALSE)="","",VLOOKUP($A151,'02　利用者データ'!$A$4:$S$504,3,FALSE))</f>
        <v/>
      </c>
      <c r="AF151" s="59"/>
      <c r="AG151" s="59"/>
      <c r="AH151" s="59"/>
      <c r="AI151" s="59"/>
      <c r="AJ151" s="59"/>
      <c r="AK151" s="59"/>
      <c r="AL151" s="59"/>
      <c r="AM151" s="62" t="str">
        <f t="shared" ref="AM151" si="306">IF(U151="","",IF(U151&gt;=43831,"令和"&amp;YEAR(U151)-2018,IF(U151&gt;=43586,"令和元",TEXT(U151,"ggg")&amp;IF(TEXT(U151,"e")="1","元",TEXT(U151,"e"))))&amp;TEXT(U151,"年m月d日"))</f>
        <v/>
      </c>
      <c r="AN151" s="63" t="str">
        <f t="shared" ref="AN151:AN160" si="307">IF(AW151="","",IF($AR$15&gt;=43831,"令和"&amp;YEAR($AR$15)-2018,IF($AR$15&gt;=43586,"令和元",TEXT($AR$15,"ggg")&amp;IF(TEXT($AR$15,"e")="1","元",TEXT($AR$15,"e"))))&amp;TEXT($AR$15,"年m月d日"))</f>
        <v/>
      </c>
      <c r="AO151" s="63" t="str">
        <f t="shared" ref="AO151:AO160" si="308">IF(AX151="","",IF($AR$15&gt;=43831,"令和"&amp;YEAR($AR$15)-2018,IF($AR$15&gt;=43586,"令和元",TEXT($AR$15,"ggg")&amp;IF(TEXT($AR$15,"e")="1","元",TEXT($AR$15,"e"))))&amp;TEXT($AR$15,"年m月d日"))</f>
        <v/>
      </c>
      <c r="AP151" s="63" t="str">
        <f t="shared" ref="AP151:AP160" si="309">IF(AY151="","",IF($AR$15&gt;=43831,"令和"&amp;YEAR($AR$15)-2018,IF($AR$15&gt;=43586,"令和元",TEXT($AR$15,"ggg")&amp;IF(TEXT($AR$15,"e")="1","元",TEXT($AR$15,"e"))))&amp;TEXT($AR$15,"年m月d日"))</f>
        <v/>
      </c>
      <c r="AQ151" s="63" t="str">
        <f t="shared" ref="AQ151:AQ160" si="310">IF(AZ151="","",IF($AR$15&gt;=43831,"令和"&amp;YEAR($AR$15)-2018,IF($AR$15&gt;=43586,"令和元",TEXT($AR$15,"ggg")&amp;IF(TEXT($AR$15,"e")="1","元",TEXT($AR$15,"e"))))&amp;TEXT($AR$15,"年m月d日"))</f>
        <v/>
      </c>
      <c r="AR151" s="64" t="str">
        <f t="shared" ref="AR151:AR160" si="311">IF(BA151="","",IF($AR$15&gt;=43831,"令和"&amp;YEAR($AR$15)-2018,IF($AR$15&gt;=43586,"令和元",TEXT($AR$15,"ggg")&amp;IF(TEXT($AR$15,"e")="1","元",TEXT($AR$15,"e"))))&amp;TEXT($AR$15,"年m月d日"))</f>
        <v/>
      </c>
    </row>
    <row r="152" spans="1:44" ht="21" customHeight="1" x14ac:dyDescent="0.15">
      <c r="A152" s="58"/>
      <c r="B152" s="58"/>
      <c r="C152" s="68" t="str">
        <f>IF(VLOOKUP($A151,'02　利用者データ'!$A$4:$S$504,9,FALSE)="","",VLOOKUP($A151,'02　利用者データ'!$A$4:$S$504,9,FALSE))</f>
        <v/>
      </c>
      <c r="D152" s="68"/>
      <c r="E152" s="68"/>
      <c r="F152" s="68"/>
      <c r="G152" s="68"/>
      <c r="H152" s="68"/>
      <c r="I152" s="68"/>
      <c r="J152" s="68"/>
      <c r="K152" s="69" t="str">
        <f>IF(VLOOKUP($A151,'02　利用者データ'!$A$4:$S$504,6,FALSE)="","",VLOOKUP($A151,'02　利用者データ'!$A$4:$S$504,6,FALSE))</f>
        <v/>
      </c>
      <c r="L152" s="70"/>
      <c r="M152" s="70"/>
      <c r="N152" s="70"/>
      <c r="O152" s="70"/>
      <c r="P152" s="70"/>
      <c r="Q152" s="70"/>
      <c r="R152" s="70"/>
      <c r="S152" s="70"/>
      <c r="T152" s="70"/>
      <c r="U152" s="71"/>
      <c r="V152" s="61" t="e">
        <f>IF(VLOOKUP($A152,'02　利用者データ'!$A$4:$S$504,10,FALSE)="","",VLOOKUP($A152,'02　利用者データ'!$A$4:$S$504,10,FALSE))</f>
        <v>#N/A</v>
      </c>
      <c r="W152" s="61" t="e">
        <f>IF(VLOOKUP($A152,'02　利用者データ'!$A$4:$S$504,10,FALSE)="","",VLOOKUP($A152,'02　利用者データ'!$A$4:$S$504,10,FALSE))</f>
        <v>#N/A</v>
      </c>
      <c r="X152" s="61" t="e">
        <f>IF(VLOOKUP($A152,'02　利用者データ'!$A$4:$S$504,10,FALSE)="","",VLOOKUP($A152,'02　利用者データ'!$A$4:$S$504,10,FALSE))</f>
        <v>#N/A</v>
      </c>
      <c r="Y152" s="61" t="str">
        <f t="shared" ref="Y152" si="312">IF(AQ152="","",IF($AR$15&gt;=43831,"令和"&amp;YEAR($AR$15)-2018,IF($AR$15&gt;=43586,"令和元",TEXT($AR$15,"ggg")&amp;IF(TEXT($AR$15,"e")="1","元",TEXT($AR$15,"e"))))&amp;TEXT($AR$15,"年m月d日"))</f>
        <v/>
      </c>
      <c r="Z152" s="61" t="str">
        <f t="shared" si="303"/>
        <v/>
      </c>
      <c r="AA152" s="61" t="str">
        <f t="shared" si="304"/>
        <v/>
      </c>
      <c r="AB152" s="61" t="str">
        <f t="shared" si="305"/>
        <v/>
      </c>
      <c r="AC15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5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52" s="68" t="str">
        <f>IF(VLOOKUP($A151,'02　利用者データ'!$A$4:$S$504,2,FALSE)="","",VLOOKUP($A151,'02　利用者データ'!$A$4:$S$504,2,FALSE))</f>
        <v/>
      </c>
      <c r="AF152" s="68"/>
      <c r="AG152" s="68"/>
      <c r="AH152" s="68"/>
      <c r="AI152" s="68"/>
      <c r="AJ152" s="68"/>
      <c r="AK152" s="68"/>
      <c r="AL152" s="68"/>
      <c r="AM152" s="65" t="str">
        <f t="shared" ref="AM152" si="313">IF(AV152="","",IF($AR$15&gt;=43831,"令和"&amp;YEAR($AR$15)-2018,IF($AR$15&gt;=43586,"令和元",TEXT($AR$15,"ggg")&amp;IF(TEXT($AR$15,"e")="1","元",TEXT($AR$15,"e"))))&amp;TEXT($AR$15,"年m月d日"))</f>
        <v/>
      </c>
      <c r="AN152" s="66" t="str">
        <f t="shared" si="307"/>
        <v/>
      </c>
      <c r="AO152" s="66" t="str">
        <f t="shared" si="308"/>
        <v/>
      </c>
      <c r="AP152" s="66" t="str">
        <f t="shared" si="309"/>
        <v/>
      </c>
      <c r="AQ152" s="66" t="str">
        <f t="shared" si="310"/>
        <v/>
      </c>
      <c r="AR152" s="67" t="str">
        <f t="shared" si="311"/>
        <v/>
      </c>
    </row>
    <row r="153" spans="1:44" ht="15" customHeight="1" x14ac:dyDescent="0.15">
      <c r="A153" s="58">
        <v>69</v>
      </c>
      <c r="B153" s="58"/>
      <c r="C153" s="59" t="str">
        <f>IF(VLOOKUP($A153,'02　利用者データ'!$A$4:$S$504,10,FALSE)="","",VLOOKUP($A153,'02　利用者データ'!$A$4:$S$504,10,FALSE))</f>
        <v/>
      </c>
      <c r="D153" s="59"/>
      <c r="E153" s="59"/>
      <c r="F153" s="59"/>
      <c r="G153" s="59"/>
      <c r="H153" s="59"/>
      <c r="I153" s="59"/>
      <c r="J153" s="59"/>
      <c r="K153" s="8" t="s">
        <v>10</v>
      </c>
      <c r="L153" s="60" t="str">
        <f>IF(VLOOKUP($A153,'02　利用者データ'!$A$4:$S$504,5,FALSE)="","",VLOOKUP($A153,'02　利用者データ'!$A$4:$S$504,5,FALSE))</f>
        <v/>
      </c>
      <c r="M153" s="60"/>
      <c r="N153" s="60"/>
      <c r="O153" s="60"/>
      <c r="P153" s="60"/>
      <c r="Q153" s="60"/>
      <c r="R153" s="60"/>
      <c r="S153" s="60"/>
      <c r="T153" s="12" t="str">
        <f>IF(VLOOKUP($A153,'02　利用者データ'!$A$4:$S$504,14,FALSE)="","",VLOOKUP($A153,'02　利用者データ'!$A$4:$S$504,14,FALSE))</f>
        <v/>
      </c>
      <c r="U153" s="13" t="str">
        <f>IF(VLOOKUP($A153,'02　利用者データ'!$A$4:$S$504,7,FALSE)="","",VLOOKUP($A153,'02　利用者データ'!$A$4:$S$504,7,FALSE))</f>
        <v/>
      </c>
      <c r="V153" s="61" t="str">
        <f>IF(VLOOKUP($A153,'02　利用者データ'!$A$4:$S$504,15,FALSE)="","",VLOOKUP($A153,'02　利用者データ'!$A$4:$S$504,15,FALSE))</f>
        <v/>
      </c>
      <c r="W153" s="61" t="str">
        <f>IF(VLOOKUP($A153,'02　利用者データ'!$A$4:$S$504,10,FALSE)="","",VLOOKUP($A153,'02　利用者データ'!$A$4:$S$504,10,FALSE))</f>
        <v/>
      </c>
      <c r="X153" s="61" t="str">
        <f>IF(VLOOKUP($A153,'02　利用者データ'!$A$4:$S$504,10,FALSE)="","",VLOOKUP($A153,'02　利用者データ'!$A$4:$S$504,10,FALSE))</f>
        <v/>
      </c>
      <c r="Y153" s="61" t="str">
        <f t="shared" ref="Y153" si="314">IF(T153="","",IF(T153&gt;=43831,"令和"&amp;YEAR(T153)-2018,IF(T153&gt;=43586,"令和元",TEXT(T153,"ggg")&amp;IF(TEXT(T153,"e")="1","元",TEXT(T153,"e"))))&amp;TEXT(T153,"年m月d日"))</f>
        <v/>
      </c>
      <c r="Z153" s="61" t="str">
        <f t="shared" si="303"/>
        <v/>
      </c>
      <c r="AA153" s="61" t="str">
        <f t="shared" si="304"/>
        <v/>
      </c>
      <c r="AB153" s="61" t="str">
        <f t="shared" si="305"/>
        <v/>
      </c>
      <c r="AC15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5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53" s="59" t="str">
        <f>IF(VLOOKUP($A153,'02　利用者データ'!$A$4:$S$504,3,FALSE)="","",VLOOKUP($A153,'02　利用者データ'!$A$4:$S$504,3,FALSE))</f>
        <v/>
      </c>
      <c r="AF153" s="59"/>
      <c r="AG153" s="59"/>
      <c r="AH153" s="59"/>
      <c r="AI153" s="59"/>
      <c r="AJ153" s="59"/>
      <c r="AK153" s="59"/>
      <c r="AL153" s="59"/>
      <c r="AM153" s="62" t="str">
        <f t="shared" ref="AM153" si="315">IF(U153="","",IF(U153&gt;=43831,"令和"&amp;YEAR(U153)-2018,IF(U153&gt;=43586,"令和元",TEXT(U153,"ggg")&amp;IF(TEXT(U153,"e")="1","元",TEXT(U153,"e"))))&amp;TEXT(U153,"年m月d日"))</f>
        <v/>
      </c>
      <c r="AN153" s="63" t="str">
        <f t="shared" si="307"/>
        <v/>
      </c>
      <c r="AO153" s="63" t="str">
        <f t="shared" si="308"/>
        <v/>
      </c>
      <c r="AP153" s="63" t="str">
        <f t="shared" si="309"/>
        <v/>
      </c>
      <c r="AQ153" s="63" t="str">
        <f t="shared" si="310"/>
        <v/>
      </c>
      <c r="AR153" s="64" t="str">
        <f t="shared" si="311"/>
        <v/>
      </c>
    </row>
    <row r="154" spans="1:44" ht="21" customHeight="1" x14ac:dyDescent="0.15">
      <c r="A154" s="58"/>
      <c r="B154" s="58"/>
      <c r="C154" s="68" t="str">
        <f>IF(VLOOKUP($A153,'02　利用者データ'!$A$4:$S$504,9,FALSE)="","",VLOOKUP($A153,'02　利用者データ'!$A$4:$S$504,9,FALSE))</f>
        <v/>
      </c>
      <c r="D154" s="68"/>
      <c r="E154" s="68"/>
      <c r="F154" s="68"/>
      <c r="G154" s="68"/>
      <c r="H154" s="68"/>
      <c r="I154" s="68"/>
      <c r="J154" s="68"/>
      <c r="K154" s="69" t="str">
        <f>IF(VLOOKUP($A153,'02　利用者データ'!$A$4:$S$504,6,FALSE)="","",VLOOKUP($A153,'02　利用者データ'!$A$4:$S$504,6,FALSE))</f>
        <v/>
      </c>
      <c r="L154" s="70"/>
      <c r="M154" s="70"/>
      <c r="N154" s="70"/>
      <c r="O154" s="70"/>
      <c r="P154" s="70"/>
      <c r="Q154" s="70"/>
      <c r="R154" s="70"/>
      <c r="S154" s="70"/>
      <c r="T154" s="70"/>
      <c r="U154" s="71"/>
      <c r="V154" s="61" t="e">
        <f>IF(VLOOKUP($A154,'02　利用者データ'!$A$4:$S$504,10,FALSE)="","",VLOOKUP($A154,'02　利用者データ'!$A$4:$S$504,10,FALSE))</f>
        <v>#N/A</v>
      </c>
      <c r="W154" s="61" t="e">
        <f>IF(VLOOKUP($A154,'02　利用者データ'!$A$4:$S$504,10,FALSE)="","",VLOOKUP($A154,'02　利用者データ'!$A$4:$S$504,10,FALSE))</f>
        <v>#N/A</v>
      </c>
      <c r="X154" s="61" t="e">
        <f>IF(VLOOKUP($A154,'02　利用者データ'!$A$4:$S$504,10,FALSE)="","",VLOOKUP($A154,'02　利用者データ'!$A$4:$S$504,10,FALSE))</f>
        <v>#N/A</v>
      </c>
      <c r="Y154" s="61" t="str">
        <f t="shared" ref="Y154" si="316">IF(AQ154="","",IF($AR$15&gt;=43831,"令和"&amp;YEAR($AR$15)-2018,IF($AR$15&gt;=43586,"令和元",TEXT($AR$15,"ggg")&amp;IF(TEXT($AR$15,"e")="1","元",TEXT($AR$15,"e"))))&amp;TEXT($AR$15,"年m月d日"))</f>
        <v/>
      </c>
      <c r="Z154" s="61" t="str">
        <f t="shared" si="303"/>
        <v/>
      </c>
      <c r="AA154" s="61" t="str">
        <f t="shared" si="304"/>
        <v/>
      </c>
      <c r="AB154" s="61" t="str">
        <f t="shared" si="305"/>
        <v/>
      </c>
      <c r="AC15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5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54" s="68" t="str">
        <f>IF(VLOOKUP($A153,'02　利用者データ'!$A$4:$S$504,2,FALSE)="","",VLOOKUP($A153,'02　利用者データ'!$A$4:$S$504,2,FALSE))</f>
        <v/>
      </c>
      <c r="AF154" s="68"/>
      <c r="AG154" s="68"/>
      <c r="AH154" s="68"/>
      <c r="AI154" s="68"/>
      <c r="AJ154" s="68"/>
      <c r="AK154" s="68"/>
      <c r="AL154" s="68"/>
      <c r="AM154" s="65" t="str">
        <f t="shared" ref="AM154" si="317">IF(AV154="","",IF($AR$15&gt;=43831,"令和"&amp;YEAR($AR$15)-2018,IF($AR$15&gt;=43586,"令和元",TEXT($AR$15,"ggg")&amp;IF(TEXT($AR$15,"e")="1","元",TEXT($AR$15,"e"))))&amp;TEXT($AR$15,"年m月d日"))</f>
        <v/>
      </c>
      <c r="AN154" s="66" t="str">
        <f t="shared" si="307"/>
        <v/>
      </c>
      <c r="AO154" s="66" t="str">
        <f t="shared" si="308"/>
        <v/>
      </c>
      <c r="AP154" s="66" t="str">
        <f t="shared" si="309"/>
        <v/>
      </c>
      <c r="AQ154" s="66" t="str">
        <f t="shared" si="310"/>
        <v/>
      </c>
      <c r="AR154" s="67" t="str">
        <f t="shared" si="311"/>
        <v/>
      </c>
    </row>
    <row r="155" spans="1:44" ht="15" customHeight="1" x14ac:dyDescent="0.15">
      <c r="A155" s="58">
        <v>70</v>
      </c>
      <c r="B155" s="58"/>
      <c r="C155" s="59" t="str">
        <f>IF(VLOOKUP($A155,'02　利用者データ'!$A$4:$S$504,10,FALSE)="","",VLOOKUP($A155,'02　利用者データ'!$A$4:$S$504,10,FALSE))</f>
        <v/>
      </c>
      <c r="D155" s="59"/>
      <c r="E155" s="59"/>
      <c r="F155" s="59"/>
      <c r="G155" s="59"/>
      <c r="H155" s="59"/>
      <c r="I155" s="59"/>
      <c r="J155" s="59"/>
      <c r="K155" s="8" t="s">
        <v>10</v>
      </c>
      <c r="L155" s="60" t="str">
        <f>IF(VLOOKUP($A155,'02　利用者データ'!$A$4:$S$504,5,FALSE)="","",VLOOKUP($A155,'02　利用者データ'!$A$4:$S$504,5,FALSE))</f>
        <v/>
      </c>
      <c r="M155" s="60"/>
      <c r="N155" s="60"/>
      <c r="O155" s="60"/>
      <c r="P155" s="60"/>
      <c r="Q155" s="60"/>
      <c r="R155" s="60"/>
      <c r="S155" s="60"/>
      <c r="T155" s="12" t="str">
        <f>IF(VLOOKUP($A155,'02　利用者データ'!$A$4:$S$504,14,FALSE)="","",VLOOKUP($A155,'02　利用者データ'!$A$4:$S$504,14,FALSE))</f>
        <v/>
      </c>
      <c r="U155" s="13" t="str">
        <f>IF(VLOOKUP($A155,'02　利用者データ'!$A$4:$S$504,7,FALSE)="","",VLOOKUP($A155,'02　利用者データ'!$A$4:$S$504,7,FALSE))</f>
        <v/>
      </c>
      <c r="V155" s="61" t="str">
        <f>IF(VLOOKUP($A155,'02　利用者データ'!$A$4:$S$504,15,FALSE)="","",VLOOKUP($A155,'02　利用者データ'!$A$4:$S$504,15,FALSE))</f>
        <v/>
      </c>
      <c r="W155" s="61" t="str">
        <f>IF(VLOOKUP($A155,'02　利用者データ'!$A$4:$S$504,10,FALSE)="","",VLOOKUP($A155,'02　利用者データ'!$A$4:$S$504,10,FALSE))</f>
        <v/>
      </c>
      <c r="X155" s="61" t="str">
        <f>IF(VLOOKUP($A155,'02　利用者データ'!$A$4:$S$504,10,FALSE)="","",VLOOKUP($A155,'02　利用者データ'!$A$4:$S$504,10,FALSE))</f>
        <v/>
      </c>
      <c r="Y155" s="61" t="str">
        <f t="shared" ref="Y155" si="318">IF(T155="","",IF(T155&gt;=43831,"令和"&amp;YEAR(T155)-2018,IF(T155&gt;=43586,"令和元",TEXT(T155,"ggg")&amp;IF(TEXT(T155,"e")="1","元",TEXT(T155,"e"))))&amp;TEXT(T155,"年m月d日"))</f>
        <v/>
      </c>
      <c r="Z155" s="61" t="str">
        <f t="shared" si="303"/>
        <v/>
      </c>
      <c r="AA155" s="61" t="str">
        <f t="shared" si="304"/>
        <v/>
      </c>
      <c r="AB155" s="61" t="str">
        <f t="shared" si="305"/>
        <v/>
      </c>
      <c r="AC15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5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55" s="59" t="str">
        <f>IF(VLOOKUP($A155,'02　利用者データ'!$A$4:$S$504,3,FALSE)="","",VLOOKUP($A155,'02　利用者データ'!$A$4:$S$504,3,FALSE))</f>
        <v/>
      </c>
      <c r="AF155" s="59"/>
      <c r="AG155" s="59"/>
      <c r="AH155" s="59"/>
      <c r="AI155" s="59"/>
      <c r="AJ155" s="59"/>
      <c r="AK155" s="59"/>
      <c r="AL155" s="59"/>
      <c r="AM155" s="62" t="str">
        <f t="shared" ref="AM155" si="319">IF(U155="","",IF(U155&gt;=43831,"令和"&amp;YEAR(U155)-2018,IF(U155&gt;=43586,"令和元",TEXT(U155,"ggg")&amp;IF(TEXT(U155,"e")="1","元",TEXT(U155,"e"))))&amp;TEXT(U155,"年m月d日"))</f>
        <v/>
      </c>
      <c r="AN155" s="63" t="str">
        <f t="shared" si="307"/>
        <v/>
      </c>
      <c r="AO155" s="63" t="str">
        <f t="shared" si="308"/>
        <v/>
      </c>
      <c r="AP155" s="63" t="str">
        <f t="shared" si="309"/>
        <v/>
      </c>
      <c r="AQ155" s="63" t="str">
        <f t="shared" si="310"/>
        <v/>
      </c>
      <c r="AR155" s="64" t="str">
        <f t="shared" si="311"/>
        <v/>
      </c>
    </row>
    <row r="156" spans="1:44" ht="21" customHeight="1" x14ac:dyDescent="0.15">
      <c r="A156" s="58"/>
      <c r="B156" s="58"/>
      <c r="C156" s="68" t="str">
        <f>IF(VLOOKUP($A155,'02　利用者データ'!$A$4:$S$504,9,FALSE)="","",VLOOKUP($A155,'02　利用者データ'!$A$4:$S$504,9,FALSE))</f>
        <v/>
      </c>
      <c r="D156" s="68"/>
      <c r="E156" s="68"/>
      <c r="F156" s="68"/>
      <c r="G156" s="68"/>
      <c r="H156" s="68"/>
      <c r="I156" s="68"/>
      <c r="J156" s="68"/>
      <c r="K156" s="69" t="str">
        <f>IF(VLOOKUP($A155,'02　利用者データ'!$A$4:$S$504,6,FALSE)="","",VLOOKUP($A155,'02　利用者データ'!$A$4:$S$504,6,FALSE))</f>
        <v/>
      </c>
      <c r="L156" s="70"/>
      <c r="M156" s="70"/>
      <c r="N156" s="70"/>
      <c r="O156" s="70"/>
      <c r="P156" s="70"/>
      <c r="Q156" s="70"/>
      <c r="R156" s="70"/>
      <c r="S156" s="70"/>
      <c r="T156" s="70"/>
      <c r="U156" s="71"/>
      <c r="V156" s="61" t="e">
        <f>IF(VLOOKUP($A156,'02　利用者データ'!$A$4:$S$504,10,FALSE)="","",VLOOKUP($A156,'02　利用者データ'!$A$4:$S$504,10,FALSE))</f>
        <v>#N/A</v>
      </c>
      <c r="W156" s="61" t="e">
        <f>IF(VLOOKUP($A156,'02　利用者データ'!$A$4:$S$504,10,FALSE)="","",VLOOKUP($A156,'02　利用者データ'!$A$4:$S$504,10,FALSE))</f>
        <v>#N/A</v>
      </c>
      <c r="X156" s="61" t="e">
        <f>IF(VLOOKUP($A156,'02　利用者データ'!$A$4:$S$504,10,FALSE)="","",VLOOKUP($A156,'02　利用者データ'!$A$4:$S$504,10,FALSE))</f>
        <v>#N/A</v>
      </c>
      <c r="Y156" s="61" t="str">
        <f t="shared" ref="Y156" si="320">IF(AQ156="","",IF($AR$15&gt;=43831,"令和"&amp;YEAR($AR$15)-2018,IF($AR$15&gt;=43586,"令和元",TEXT($AR$15,"ggg")&amp;IF(TEXT($AR$15,"e")="1","元",TEXT($AR$15,"e"))))&amp;TEXT($AR$15,"年m月d日"))</f>
        <v/>
      </c>
      <c r="Z156" s="61" t="str">
        <f t="shared" si="303"/>
        <v/>
      </c>
      <c r="AA156" s="61" t="str">
        <f t="shared" si="304"/>
        <v/>
      </c>
      <c r="AB156" s="61" t="str">
        <f t="shared" si="305"/>
        <v/>
      </c>
      <c r="AC15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5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56" s="68" t="str">
        <f>IF(VLOOKUP($A155,'02　利用者データ'!$A$4:$S$504,2,FALSE)="","",VLOOKUP($A155,'02　利用者データ'!$A$4:$S$504,2,FALSE))</f>
        <v/>
      </c>
      <c r="AF156" s="68"/>
      <c r="AG156" s="68"/>
      <c r="AH156" s="68"/>
      <c r="AI156" s="68"/>
      <c r="AJ156" s="68"/>
      <c r="AK156" s="68"/>
      <c r="AL156" s="68"/>
      <c r="AM156" s="65" t="str">
        <f t="shared" ref="AM156" si="321">IF(AV156="","",IF($AR$15&gt;=43831,"令和"&amp;YEAR($AR$15)-2018,IF($AR$15&gt;=43586,"令和元",TEXT($AR$15,"ggg")&amp;IF(TEXT($AR$15,"e")="1","元",TEXT($AR$15,"e"))))&amp;TEXT($AR$15,"年m月d日"))</f>
        <v/>
      </c>
      <c r="AN156" s="66" t="str">
        <f t="shared" si="307"/>
        <v/>
      </c>
      <c r="AO156" s="66" t="str">
        <f t="shared" si="308"/>
        <v/>
      </c>
      <c r="AP156" s="66" t="str">
        <f t="shared" si="309"/>
        <v/>
      </c>
      <c r="AQ156" s="66" t="str">
        <f t="shared" si="310"/>
        <v/>
      </c>
      <c r="AR156" s="67" t="str">
        <f t="shared" si="311"/>
        <v/>
      </c>
    </row>
    <row r="157" spans="1:44" ht="15" customHeight="1" x14ac:dyDescent="0.15">
      <c r="A157" s="58">
        <v>71</v>
      </c>
      <c r="B157" s="58"/>
      <c r="C157" s="59" t="str">
        <f>IF(VLOOKUP($A157,'02　利用者データ'!$A$4:$S$504,10,FALSE)="","",VLOOKUP($A157,'02　利用者データ'!$A$4:$S$504,10,FALSE))</f>
        <v/>
      </c>
      <c r="D157" s="59"/>
      <c r="E157" s="59"/>
      <c r="F157" s="59"/>
      <c r="G157" s="59"/>
      <c r="H157" s="59"/>
      <c r="I157" s="59"/>
      <c r="J157" s="59"/>
      <c r="K157" s="8" t="s">
        <v>10</v>
      </c>
      <c r="L157" s="60" t="str">
        <f>IF(VLOOKUP($A157,'02　利用者データ'!$A$4:$S$504,5,FALSE)="","",VLOOKUP($A157,'02　利用者データ'!$A$4:$S$504,5,FALSE))</f>
        <v/>
      </c>
      <c r="M157" s="60"/>
      <c r="N157" s="60"/>
      <c r="O157" s="60"/>
      <c r="P157" s="60"/>
      <c r="Q157" s="60"/>
      <c r="R157" s="60"/>
      <c r="S157" s="60"/>
      <c r="T157" s="12" t="str">
        <f>IF(VLOOKUP($A157,'02　利用者データ'!$A$4:$S$504,14,FALSE)="","",VLOOKUP($A157,'02　利用者データ'!$A$4:$S$504,14,FALSE))</f>
        <v/>
      </c>
      <c r="U157" s="13" t="str">
        <f>IF(VLOOKUP($A157,'02　利用者データ'!$A$4:$S$504,7,FALSE)="","",VLOOKUP($A157,'02　利用者データ'!$A$4:$S$504,7,FALSE))</f>
        <v/>
      </c>
      <c r="V157" s="61" t="str">
        <f>IF(VLOOKUP($A157,'02　利用者データ'!$A$4:$S$504,15,FALSE)="","",VLOOKUP($A157,'02　利用者データ'!$A$4:$S$504,15,FALSE))</f>
        <v/>
      </c>
      <c r="W157" s="61" t="str">
        <f>IF(VLOOKUP($A157,'02　利用者データ'!$A$4:$S$504,10,FALSE)="","",VLOOKUP($A157,'02　利用者データ'!$A$4:$S$504,10,FALSE))</f>
        <v/>
      </c>
      <c r="X157" s="61" t="str">
        <f>IF(VLOOKUP($A157,'02　利用者データ'!$A$4:$S$504,10,FALSE)="","",VLOOKUP($A157,'02　利用者データ'!$A$4:$S$504,10,FALSE))</f>
        <v/>
      </c>
      <c r="Y157" s="61" t="str">
        <f t="shared" ref="Y157" si="322">IF(T157="","",IF(T157&gt;=43831,"令和"&amp;YEAR(T157)-2018,IF(T157&gt;=43586,"令和元",TEXT(T157,"ggg")&amp;IF(TEXT(T157,"e")="1","元",TEXT(T157,"e"))))&amp;TEXT(T157,"年m月d日"))</f>
        <v/>
      </c>
      <c r="Z157" s="61" t="str">
        <f t="shared" si="303"/>
        <v/>
      </c>
      <c r="AA157" s="61" t="str">
        <f t="shared" si="304"/>
        <v/>
      </c>
      <c r="AB157" s="61" t="str">
        <f t="shared" si="305"/>
        <v/>
      </c>
      <c r="AC15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5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57" s="59" t="str">
        <f>IF(VLOOKUP($A157,'02　利用者データ'!$A$4:$S$504,3,FALSE)="","",VLOOKUP($A157,'02　利用者データ'!$A$4:$S$504,3,FALSE))</f>
        <v/>
      </c>
      <c r="AF157" s="59"/>
      <c r="AG157" s="59"/>
      <c r="AH157" s="59"/>
      <c r="AI157" s="59"/>
      <c r="AJ157" s="59"/>
      <c r="AK157" s="59"/>
      <c r="AL157" s="59"/>
      <c r="AM157" s="62" t="str">
        <f t="shared" ref="AM157" si="323">IF(U157="","",IF(U157&gt;=43831,"令和"&amp;YEAR(U157)-2018,IF(U157&gt;=43586,"令和元",TEXT(U157,"ggg")&amp;IF(TEXT(U157,"e")="1","元",TEXT(U157,"e"))))&amp;TEXT(U157,"年m月d日"))</f>
        <v/>
      </c>
      <c r="AN157" s="63" t="str">
        <f t="shared" si="307"/>
        <v/>
      </c>
      <c r="AO157" s="63" t="str">
        <f t="shared" si="308"/>
        <v/>
      </c>
      <c r="AP157" s="63" t="str">
        <f t="shared" si="309"/>
        <v/>
      </c>
      <c r="AQ157" s="63" t="str">
        <f t="shared" si="310"/>
        <v/>
      </c>
      <c r="AR157" s="64" t="str">
        <f t="shared" si="311"/>
        <v/>
      </c>
    </row>
    <row r="158" spans="1:44" ht="21" customHeight="1" x14ac:dyDescent="0.15">
      <c r="A158" s="58"/>
      <c r="B158" s="58"/>
      <c r="C158" s="68" t="str">
        <f>IF(VLOOKUP($A157,'02　利用者データ'!$A$4:$S$504,9,FALSE)="","",VLOOKUP($A157,'02　利用者データ'!$A$4:$S$504,9,FALSE))</f>
        <v/>
      </c>
      <c r="D158" s="68"/>
      <c r="E158" s="68"/>
      <c r="F158" s="68"/>
      <c r="G158" s="68"/>
      <c r="H158" s="68"/>
      <c r="I158" s="68"/>
      <c r="J158" s="68"/>
      <c r="K158" s="69" t="str">
        <f>IF(VLOOKUP($A157,'02　利用者データ'!$A$4:$S$504,6,FALSE)="","",VLOOKUP($A157,'02　利用者データ'!$A$4:$S$504,6,FALSE))</f>
        <v/>
      </c>
      <c r="L158" s="70"/>
      <c r="M158" s="70"/>
      <c r="N158" s="70"/>
      <c r="O158" s="70"/>
      <c r="P158" s="70"/>
      <c r="Q158" s="70"/>
      <c r="R158" s="70"/>
      <c r="S158" s="70"/>
      <c r="T158" s="70"/>
      <c r="U158" s="71"/>
      <c r="V158" s="61" t="e">
        <f>IF(VLOOKUP($A158,'02　利用者データ'!$A$4:$S$504,10,FALSE)="","",VLOOKUP($A158,'02　利用者データ'!$A$4:$S$504,10,FALSE))</f>
        <v>#N/A</v>
      </c>
      <c r="W158" s="61" t="e">
        <f>IF(VLOOKUP($A158,'02　利用者データ'!$A$4:$S$504,10,FALSE)="","",VLOOKUP($A158,'02　利用者データ'!$A$4:$S$504,10,FALSE))</f>
        <v>#N/A</v>
      </c>
      <c r="X158" s="61" t="e">
        <f>IF(VLOOKUP($A158,'02　利用者データ'!$A$4:$S$504,10,FALSE)="","",VLOOKUP($A158,'02　利用者データ'!$A$4:$S$504,10,FALSE))</f>
        <v>#N/A</v>
      </c>
      <c r="Y158" s="61" t="str">
        <f t="shared" ref="Y158" si="324">IF(AQ158="","",IF($AR$15&gt;=43831,"令和"&amp;YEAR($AR$15)-2018,IF($AR$15&gt;=43586,"令和元",TEXT($AR$15,"ggg")&amp;IF(TEXT($AR$15,"e")="1","元",TEXT($AR$15,"e"))))&amp;TEXT($AR$15,"年m月d日"))</f>
        <v/>
      </c>
      <c r="Z158" s="61" t="str">
        <f t="shared" si="303"/>
        <v/>
      </c>
      <c r="AA158" s="61" t="str">
        <f t="shared" si="304"/>
        <v/>
      </c>
      <c r="AB158" s="61" t="str">
        <f t="shared" si="305"/>
        <v/>
      </c>
      <c r="AC15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5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58" s="68" t="str">
        <f>IF(VLOOKUP($A157,'02　利用者データ'!$A$4:$S$504,2,FALSE)="","",VLOOKUP($A157,'02　利用者データ'!$A$4:$S$504,2,FALSE))</f>
        <v/>
      </c>
      <c r="AF158" s="68"/>
      <c r="AG158" s="68"/>
      <c r="AH158" s="68"/>
      <c r="AI158" s="68"/>
      <c r="AJ158" s="68"/>
      <c r="AK158" s="68"/>
      <c r="AL158" s="68"/>
      <c r="AM158" s="65" t="str">
        <f t="shared" ref="AM158" si="325">IF(AV158="","",IF($AR$15&gt;=43831,"令和"&amp;YEAR($AR$15)-2018,IF($AR$15&gt;=43586,"令和元",TEXT($AR$15,"ggg")&amp;IF(TEXT($AR$15,"e")="1","元",TEXT($AR$15,"e"))))&amp;TEXT($AR$15,"年m月d日"))</f>
        <v/>
      </c>
      <c r="AN158" s="66" t="str">
        <f t="shared" si="307"/>
        <v/>
      </c>
      <c r="AO158" s="66" t="str">
        <f t="shared" si="308"/>
        <v/>
      </c>
      <c r="AP158" s="66" t="str">
        <f t="shared" si="309"/>
        <v/>
      </c>
      <c r="AQ158" s="66" t="str">
        <f t="shared" si="310"/>
        <v/>
      </c>
      <c r="AR158" s="67" t="str">
        <f t="shared" si="311"/>
        <v/>
      </c>
    </row>
    <row r="159" spans="1:44" ht="15" customHeight="1" x14ac:dyDescent="0.15">
      <c r="A159" s="58">
        <v>72</v>
      </c>
      <c r="B159" s="58"/>
      <c r="C159" s="59" t="str">
        <f>IF(VLOOKUP($A159,'02　利用者データ'!$A$4:$S$504,10,FALSE)="","",VLOOKUP($A159,'02　利用者データ'!$A$4:$S$504,10,FALSE))</f>
        <v/>
      </c>
      <c r="D159" s="59"/>
      <c r="E159" s="59"/>
      <c r="F159" s="59"/>
      <c r="G159" s="59"/>
      <c r="H159" s="59"/>
      <c r="I159" s="59"/>
      <c r="J159" s="59"/>
      <c r="K159" s="8" t="s">
        <v>10</v>
      </c>
      <c r="L159" s="60" t="str">
        <f>IF(VLOOKUP($A159,'02　利用者データ'!$A$4:$S$504,5,FALSE)="","",VLOOKUP($A159,'02　利用者データ'!$A$4:$S$504,5,FALSE))</f>
        <v/>
      </c>
      <c r="M159" s="60"/>
      <c r="N159" s="60"/>
      <c r="O159" s="60"/>
      <c r="P159" s="60"/>
      <c r="Q159" s="60"/>
      <c r="R159" s="60"/>
      <c r="S159" s="60"/>
      <c r="T159" s="12" t="str">
        <f>IF(VLOOKUP($A159,'02　利用者データ'!$A$4:$S$504,14,FALSE)="","",VLOOKUP($A159,'02　利用者データ'!$A$4:$S$504,14,FALSE))</f>
        <v/>
      </c>
      <c r="U159" s="13" t="str">
        <f>IF(VLOOKUP($A159,'02　利用者データ'!$A$4:$S$504,7,FALSE)="","",VLOOKUP($A159,'02　利用者データ'!$A$4:$S$504,7,FALSE))</f>
        <v/>
      </c>
      <c r="V159" s="61" t="str">
        <f>IF(VLOOKUP($A159,'02　利用者データ'!$A$4:$S$504,15,FALSE)="","",VLOOKUP($A159,'02　利用者データ'!$A$4:$S$504,15,FALSE))</f>
        <v/>
      </c>
      <c r="W159" s="61" t="str">
        <f>IF(VLOOKUP($A159,'02　利用者データ'!$A$4:$S$504,10,FALSE)="","",VLOOKUP($A159,'02　利用者データ'!$A$4:$S$504,10,FALSE))</f>
        <v/>
      </c>
      <c r="X159" s="61" t="str">
        <f>IF(VLOOKUP($A159,'02　利用者データ'!$A$4:$S$504,10,FALSE)="","",VLOOKUP($A159,'02　利用者データ'!$A$4:$S$504,10,FALSE))</f>
        <v/>
      </c>
      <c r="Y159" s="61" t="str">
        <f t="shared" ref="Y159" si="326">IF(T159="","",IF(T159&gt;=43831,"令和"&amp;YEAR(T159)-2018,IF(T159&gt;=43586,"令和元",TEXT(T159,"ggg")&amp;IF(TEXT(T159,"e")="1","元",TEXT(T159,"e"))))&amp;TEXT(T159,"年m月d日"))</f>
        <v/>
      </c>
      <c r="Z159" s="61" t="str">
        <f t="shared" si="303"/>
        <v/>
      </c>
      <c r="AA159" s="61" t="str">
        <f t="shared" si="304"/>
        <v/>
      </c>
      <c r="AB159" s="61" t="str">
        <f t="shared" si="305"/>
        <v/>
      </c>
      <c r="AC15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5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59" s="59" t="str">
        <f>IF(VLOOKUP($A159,'02　利用者データ'!$A$4:$S$504,3,FALSE)="","",VLOOKUP($A159,'02　利用者データ'!$A$4:$S$504,3,FALSE))</f>
        <v/>
      </c>
      <c r="AF159" s="59"/>
      <c r="AG159" s="59"/>
      <c r="AH159" s="59"/>
      <c r="AI159" s="59"/>
      <c r="AJ159" s="59"/>
      <c r="AK159" s="59"/>
      <c r="AL159" s="59"/>
      <c r="AM159" s="62" t="str">
        <f t="shared" ref="AM159" si="327">IF(U159="","",IF(U159&gt;=43831,"令和"&amp;YEAR(U159)-2018,IF(U159&gt;=43586,"令和元",TEXT(U159,"ggg")&amp;IF(TEXT(U159,"e")="1","元",TEXT(U159,"e"))))&amp;TEXT(U159,"年m月d日"))</f>
        <v/>
      </c>
      <c r="AN159" s="63" t="str">
        <f t="shared" si="307"/>
        <v/>
      </c>
      <c r="AO159" s="63" t="str">
        <f t="shared" si="308"/>
        <v/>
      </c>
      <c r="AP159" s="63" t="str">
        <f t="shared" si="309"/>
        <v/>
      </c>
      <c r="AQ159" s="63" t="str">
        <f t="shared" si="310"/>
        <v/>
      </c>
      <c r="AR159" s="64" t="str">
        <f t="shared" si="311"/>
        <v/>
      </c>
    </row>
    <row r="160" spans="1:44" ht="21" customHeight="1" x14ac:dyDescent="0.15">
      <c r="A160" s="58"/>
      <c r="B160" s="58"/>
      <c r="C160" s="68" t="str">
        <f>IF(VLOOKUP($A159,'02　利用者データ'!$A$4:$S$504,9,FALSE)="","",VLOOKUP($A159,'02　利用者データ'!$A$4:$S$504,9,FALSE))</f>
        <v/>
      </c>
      <c r="D160" s="68"/>
      <c r="E160" s="68"/>
      <c r="F160" s="68"/>
      <c r="G160" s="68"/>
      <c r="H160" s="68"/>
      <c r="I160" s="68"/>
      <c r="J160" s="68"/>
      <c r="K160" s="69" t="str">
        <f>IF(VLOOKUP($A159,'02　利用者データ'!$A$4:$S$504,6,FALSE)="","",VLOOKUP($A159,'02　利用者データ'!$A$4:$S$504,6,FALSE))</f>
        <v/>
      </c>
      <c r="L160" s="70"/>
      <c r="M160" s="70"/>
      <c r="N160" s="70"/>
      <c r="O160" s="70"/>
      <c r="P160" s="70"/>
      <c r="Q160" s="70"/>
      <c r="R160" s="70"/>
      <c r="S160" s="70"/>
      <c r="T160" s="70"/>
      <c r="U160" s="71"/>
      <c r="V160" s="61" t="e">
        <f>IF(VLOOKUP($A160,'02　利用者データ'!$A$4:$S$504,10,FALSE)="","",VLOOKUP($A160,'02　利用者データ'!$A$4:$S$504,10,FALSE))</f>
        <v>#N/A</v>
      </c>
      <c r="W160" s="61" t="e">
        <f>IF(VLOOKUP($A160,'02　利用者データ'!$A$4:$S$504,10,FALSE)="","",VLOOKUP($A160,'02　利用者データ'!$A$4:$S$504,10,FALSE))</f>
        <v>#N/A</v>
      </c>
      <c r="X160" s="61" t="e">
        <f>IF(VLOOKUP($A160,'02　利用者データ'!$A$4:$S$504,10,FALSE)="","",VLOOKUP($A160,'02　利用者データ'!$A$4:$S$504,10,FALSE))</f>
        <v>#N/A</v>
      </c>
      <c r="Y160" s="61" t="str">
        <f t="shared" ref="Y160" si="328">IF(AQ160="","",IF($AR$15&gt;=43831,"令和"&amp;YEAR($AR$15)-2018,IF($AR$15&gt;=43586,"令和元",TEXT($AR$15,"ggg")&amp;IF(TEXT($AR$15,"e")="1","元",TEXT($AR$15,"e"))))&amp;TEXT($AR$15,"年m月d日"))</f>
        <v/>
      </c>
      <c r="Z160" s="61" t="str">
        <f t="shared" si="303"/>
        <v/>
      </c>
      <c r="AA160" s="61" t="str">
        <f t="shared" si="304"/>
        <v/>
      </c>
      <c r="AB160" s="61" t="str">
        <f t="shared" si="305"/>
        <v/>
      </c>
      <c r="AC16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6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60" s="68" t="str">
        <f>IF(VLOOKUP($A159,'02　利用者データ'!$A$4:$S$504,2,FALSE)="","",VLOOKUP($A159,'02　利用者データ'!$A$4:$S$504,2,FALSE))</f>
        <v/>
      </c>
      <c r="AF160" s="68"/>
      <c r="AG160" s="68"/>
      <c r="AH160" s="68"/>
      <c r="AI160" s="68"/>
      <c r="AJ160" s="68"/>
      <c r="AK160" s="68"/>
      <c r="AL160" s="68"/>
      <c r="AM160" s="65" t="str">
        <f t="shared" ref="AM160" si="329">IF(AV160="","",IF($AR$15&gt;=43831,"令和"&amp;YEAR($AR$15)-2018,IF($AR$15&gt;=43586,"令和元",TEXT($AR$15,"ggg")&amp;IF(TEXT($AR$15,"e")="1","元",TEXT($AR$15,"e"))))&amp;TEXT($AR$15,"年m月d日"))</f>
        <v/>
      </c>
      <c r="AN160" s="66" t="str">
        <f t="shared" si="307"/>
        <v/>
      </c>
      <c r="AO160" s="66" t="str">
        <f t="shared" si="308"/>
        <v/>
      </c>
      <c r="AP160" s="66" t="str">
        <f t="shared" si="309"/>
        <v/>
      </c>
      <c r="AQ160" s="66" t="str">
        <f t="shared" si="310"/>
        <v/>
      </c>
      <c r="AR160" s="67" t="str">
        <f t="shared" si="311"/>
        <v/>
      </c>
    </row>
    <row r="161" spans="1:44" ht="15" customHeight="1" x14ac:dyDescent="0.15">
      <c r="A161" s="58">
        <v>73</v>
      </c>
      <c r="B161" s="58"/>
      <c r="C161" s="59" t="str">
        <f>IF(VLOOKUP($A161,'02　利用者データ'!$A$4:$S$504,10,FALSE)="","",VLOOKUP($A161,'02　利用者データ'!$A$4:$S$504,10,FALSE))</f>
        <v/>
      </c>
      <c r="D161" s="59"/>
      <c r="E161" s="59"/>
      <c r="F161" s="59"/>
      <c r="G161" s="59"/>
      <c r="H161" s="59"/>
      <c r="I161" s="59"/>
      <c r="J161" s="59"/>
      <c r="K161" s="8" t="s">
        <v>10</v>
      </c>
      <c r="L161" s="60" t="str">
        <f>IF(VLOOKUP($A161,'02　利用者データ'!$A$4:$S$504,5,FALSE)="","",VLOOKUP($A161,'02　利用者データ'!$A$4:$S$504,5,FALSE))</f>
        <v/>
      </c>
      <c r="M161" s="60"/>
      <c r="N161" s="60"/>
      <c r="O161" s="60"/>
      <c r="P161" s="60"/>
      <c r="Q161" s="60"/>
      <c r="R161" s="60"/>
      <c r="S161" s="60"/>
      <c r="T161" s="12" t="str">
        <f>IF(VLOOKUP($A161,'02　利用者データ'!$A$4:$S$504,14,FALSE)="","",VLOOKUP($A161,'02　利用者データ'!$A$4:$S$504,14,FALSE))</f>
        <v/>
      </c>
      <c r="U161" s="13" t="str">
        <f>IF(VLOOKUP($A161,'02　利用者データ'!$A$4:$S$504,7,FALSE)="","",VLOOKUP($A161,'02　利用者データ'!$A$4:$S$504,7,FALSE))</f>
        <v/>
      </c>
      <c r="V161" s="61" t="str">
        <f>IF(VLOOKUP($A161,'02　利用者データ'!$A$4:$S$504,15,FALSE)="","",VLOOKUP($A161,'02　利用者データ'!$A$4:$S$504,15,FALSE))</f>
        <v/>
      </c>
      <c r="W161" s="61" t="str">
        <f>IF(VLOOKUP($A161,'02　利用者データ'!$A$4:$S$504,10,FALSE)="","",VLOOKUP($A161,'02　利用者データ'!$A$4:$S$504,10,FALSE))</f>
        <v/>
      </c>
      <c r="X161" s="61" t="str">
        <f>IF(VLOOKUP($A161,'02　利用者データ'!$A$4:$S$504,10,FALSE)="","",VLOOKUP($A161,'02　利用者データ'!$A$4:$S$504,10,FALSE))</f>
        <v/>
      </c>
      <c r="Y161" s="61" t="str">
        <f t="shared" ref="Y161" si="330">IF(T161="","",IF(T161&gt;=43831,"令和"&amp;YEAR(T161)-2018,IF(T161&gt;=43586,"令和元",TEXT(T161,"ggg")&amp;IF(TEXT(T161,"e")="1","元",TEXT(T161,"e"))))&amp;TEXT(T161,"年m月d日"))</f>
        <v/>
      </c>
      <c r="Z161" s="61" t="str">
        <f t="shared" ref="Z161:Z224" si="331">IF(AR161="","",IF($AR$15&gt;=43831,"令和"&amp;YEAR($AR$15)-2018,IF($AR$15&gt;=43586,"令和元",TEXT($AR$15,"ggg")&amp;IF(TEXT($AR$15,"e")="1","元",TEXT($AR$15,"e"))))&amp;TEXT($AR$15,"年m月d日"))</f>
        <v/>
      </c>
      <c r="AA161" s="61" t="str">
        <f t="shared" ref="AA161:AA224" si="332">IF(AS161="","",IF($AR$15&gt;=43831,"令和"&amp;YEAR($AR$15)-2018,IF($AR$15&gt;=43586,"令和元",TEXT($AR$15,"ggg")&amp;IF(TEXT($AR$15,"e")="1","元",TEXT($AR$15,"e"))))&amp;TEXT($AR$15,"年m月d日"))</f>
        <v/>
      </c>
      <c r="AB161" s="61" t="str">
        <f t="shared" ref="AB161:AB224" si="333">IF(AT161="","",IF($AR$15&gt;=43831,"令和"&amp;YEAR($AR$15)-2018,IF($AR$15&gt;=43586,"令和元",TEXT($AR$15,"ggg")&amp;IF(TEXT($AR$15,"e")="1","元",TEXT($AR$15,"e"))))&amp;TEXT($AR$15,"年m月d日"))</f>
        <v/>
      </c>
      <c r="AC16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6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61" s="59" t="str">
        <f>IF(VLOOKUP($A161,'02　利用者データ'!$A$4:$S$504,3,FALSE)="","",VLOOKUP($A161,'02　利用者データ'!$A$4:$S$504,3,FALSE))</f>
        <v/>
      </c>
      <c r="AF161" s="59"/>
      <c r="AG161" s="59"/>
      <c r="AH161" s="59"/>
      <c r="AI161" s="59"/>
      <c r="AJ161" s="59"/>
      <c r="AK161" s="59"/>
      <c r="AL161" s="59"/>
      <c r="AM161" s="62" t="str">
        <f t="shared" ref="AM161" si="334">IF(U161="","",IF(U161&gt;=43831,"令和"&amp;YEAR(U161)-2018,IF(U161&gt;=43586,"令和元",TEXT(U161,"ggg")&amp;IF(TEXT(U161,"e")="1","元",TEXT(U161,"e"))))&amp;TEXT(U161,"年m月d日"))</f>
        <v/>
      </c>
      <c r="AN161" s="63" t="str">
        <f t="shared" ref="AN161:AN224" si="335">IF(AW161="","",IF($AR$15&gt;=43831,"令和"&amp;YEAR($AR$15)-2018,IF($AR$15&gt;=43586,"令和元",TEXT($AR$15,"ggg")&amp;IF(TEXT($AR$15,"e")="1","元",TEXT($AR$15,"e"))))&amp;TEXT($AR$15,"年m月d日"))</f>
        <v/>
      </c>
      <c r="AO161" s="63" t="str">
        <f t="shared" ref="AO161:AO224" si="336">IF(AX161="","",IF($AR$15&gt;=43831,"令和"&amp;YEAR($AR$15)-2018,IF($AR$15&gt;=43586,"令和元",TEXT($AR$15,"ggg")&amp;IF(TEXT($AR$15,"e")="1","元",TEXT($AR$15,"e"))))&amp;TEXT($AR$15,"年m月d日"))</f>
        <v/>
      </c>
      <c r="AP161" s="63" t="str">
        <f t="shared" ref="AP161:AP224" si="337">IF(AY161="","",IF($AR$15&gt;=43831,"令和"&amp;YEAR($AR$15)-2018,IF($AR$15&gt;=43586,"令和元",TEXT($AR$15,"ggg")&amp;IF(TEXT($AR$15,"e")="1","元",TEXT($AR$15,"e"))))&amp;TEXT($AR$15,"年m月d日"))</f>
        <v/>
      </c>
      <c r="AQ161" s="63" t="str">
        <f t="shared" ref="AQ161:AQ224" si="338">IF(AZ161="","",IF($AR$15&gt;=43831,"令和"&amp;YEAR($AR$15)-2018,IF($AR$15&gt;=43586,"令和元",TEXT($AR$15,"ggg")&amp;IF(TEXT($AR$15,"e")="1","元",TEXT($AR$15,"e"))))&amp;TEXT($AR$15,"年m月d日"))</f>
        <v/>
      </c>
      <c r="AR161" s="64" t="str">
        <f t="shared" ref="AR161:AR224" si="339">IF(BA161="","",IF($AR$15&gt;=43831,"令和"&amp;YEAR($AR$15)-2018,IF($AR$15&gt;=43586,"令和元",TEXT($AR$15,"ggg")&amp;IF(TEXT($AR$15,"e")="1","元",TEXT($AR$15,"e"))))&amp;TEXT($AR$15,"年m月d日"))</f>
        <v/>
      </c>
    </row>
    <row r="162" spans="1:44" ht="21" customHeight="1" x14ac:dyDescent="0.15">
      <c r="A162" s="58"/>
      <c r="B162" s="58"/>
      <c r="C162" s="68" t="str">
        <f>IF(VLOOKUP($A161,'02　利用者データ'!$A$4:$S$504,9,FALSE)="","",VLOOKUP($A161,'02　利用者データ'!$A$4:$S$504,9,FALSE))</f>
        <v/>
      </c>
      <c r="D162" s="68"/>
      <c r="E162" s="68"/>
      <c r="F162" s="68"/>
      <c r="G162" s="68"/>
      <c r="H162" s="68"/>
      <c r="I162" s="68"/>
      <c r="J162" s="68"/>
      <c r="K162" s="69" t="str">
        <f>IF(VLOOKUP($A161,'02　利用者データ'!$A$4:$S$504,6,FALSE)="","",VLOOKUP($A161,'02　利用者データ'!$A$4:$S$504,6,FALSE))</f>
        <v/>
      </c>
      <c r="L162" s="70"/>
      <c r="M162" s="70"/>
      <c r="N162" s="70"/>
      <c r="O162" s="70"/>
      <c r="P162" s="70"/>
      <c r="Q162" s="70"/>
      <c r="R162" s="70"/>
      <c r="S162" s="70"/>
      <c r="T162" s="70"/>
      <c r="U162" s="71"/>
      <c r="V162" s="61" t="e">
        <f>IF(VLOOKUP($A162,'02　利用者データ'!$A$4:$S$504,10,FALSE)="","",VLOOKUP($A162,'02　利用者データ'!$A$4:$S$504,10,FALSE))</f>
        <v>#N/A</v>
      </c>
      <c r="W162" s="61" t="e">
        <f>IF(VLOOKUP($A162,'02　利用者データ'!$A$4:$S$504,10,FALSE)="","",VLOOKUP($A162,'02　利用者データ'!$A$4:$S$504,10,FALSE))</f>
        <v>#N/A</v>
      </c>
      <c r="X162" s="61" t="e">
        <f>IF(VLOOKUP($A162,'02　利用者データ'!$A$4:$S$504,10,FALSE)="","",VLOOKUP($A162,'02　利用者データ'!$A$4:$S$504,10,FALSE))</f>
        <v>#N/A</v>
      </c>
      <c r="Y162" s="61" t="str">
        <f t="shared" ref="Y162" si="340">IF(AQ162="","",IF($AR$15&gt;=43831,"令和"&amp;YEAR($AR$15)-2018,IF($AR$15&gt;=43586,"令和元",TEXT($AR$15,"ggg")&amp;IF(TEXT($AR$15,"e")="1","元",TEXT($AR$15,"e"))))&amp;TEXT($AR$15,"年m月d日"))</f>
        <v/>
      </c>
      <c r="Z162" s="61" t="str">
        <f t="shared" si="331"/>
        <v/>
      </c>
      <c r="AA162" s="61" t="str">
        <f t="shared" si="332"/>
        <v/>
      </c>
      <c r="AB162" s="61" t="str">
        <f t="shared" si="333"/>
        <v/>
      </c>
      <c r="AC16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6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62" s="68" t="str">
        <f>IF(VLOOKUP($A161,'02　利用者データ'!$A$4:$S$504,2,FALSE)="","",VLOOKUP($A161,'02　利用者データ'!$A$4:$S$504,2,FALSE))</f>
        <v/>
      </c>
      <c r="AF162" s="68"/>
      <c r="AG162" s="68"/>
      <c r="AH162" s="68"/>
      <c r="AI162" s="68"/>
      <c r="AJ162" s="68"/>
      <c r="AK162" s="68"/>
      <c r="AL162" s="68"/>
      <c r="AM162" s="65" t="str">
        <f t="shared" ref="AM162" si="341">IF(AV162="","",IF($AR$15&gt;=43831,"令和"&amp;YEAR($AR$15)-2018,IF($AR$15&gt;=43586,"令和元",TEXT($AR$15,"ggg")&amp;IF(TEXT($AR$15,"e")="1","元",TEXT($AR$15,"e"))))&amp;TEXT($AR$15,"年m月d日"))</f>
        <v/>
      </c>
      <c r="AN162" s="66" t="str">
        <f t="shared" si="335"/>
        <v/>
      </c>
      <c r="AO162" s="66" t="str">
        <f t="shared" si="336"/>
        <v/>
      </c>
      <c r="AP162" s="66" t="str">
        <f t="shared" si="337"/>
        <v/>
      </c>
      <c r="AQ162" s="66" t="str">
        <f t="shared" si="338"/>
        <v/>
      </c>
      <c r="AR162" s="67" t="str">
        <f t="shared" si="339"/>
        <v/>
      </c>
    </row>
    <row r="163" spans="1:44" ht="15" customHeight="1" x14ac:dyDescent="0.15">
      <c r="A163" s="58">
        <v>74</v>
      </c>
      <c r="B163" s="58"/>
      <c r="C163" s="59" t="str">
        <f>IF(VLOOKUP($A163,'02　利用者データ'!$A$4:$S$504,10,FALSE)="","",VLOOKUP($A163,'02　利用者データ'!$A$4:$S$504,10,FALSE))</f>
        <v/>
      </c>
      <c r="D163" s="59"/>
      <c r="E163" s="59"/>
      <c r="F163" s="59"/>
      <c r="G163" s="59"/>
      <c r="H163" s="59"/>
      <c r="I163" s="59"/>
      <c r="J163" s="59"/>
      <c r="K163" s="8" t="s">
        <v>10</v>
      </c>
      <c r="L163" s="60" t="str">
        <f>IF(VLOOKUP($A163,'02　利用者データ'!$A$4:$S$504,5,FALSE)="","",VLOOKUP($A163,'02　利用者データ'!$A$4:$S$504,5,FALSE))</f>
        <v/>
      </c>
      <c r="M163" s="60"/>
      <c r="N163" s="60"/>
      <c r="O163" s="60"/>
      <c r="P163" s="60"/>
      <c r="Q163" s="60"/>
      <c r="R163" s="60"/>
      <c r="S163" s="60"/>
      <c r="T163" s="12" t="str">
        <f>IF(VLOOKUP($A163,'02　利用者データ'!$A$4:$S$504,14,FALSE)="","",VLOOKUP($A163,'02　利用者データ'!$A$4:$S$504,14,FALSE))</f>
        <v/>
      </c>
      <c r="U163" s="13" t="str">
        <f>IF(VLOOKUP($A163,'02　利用者データ'!$A$4:$S$504,7,FALSE)="","",VLOOKUP($A163,'02　利用者データ'!$A$4:$S$504,7,FALSE))</f>
        <v/>
      </c>
      <c r="V163" s="61" t="str">
        <f>IF(VLOOKUP($A163,'02　利用者データ'!$A$4:$S$504,15,FALSE)="","",VLOOKUP($A163,'02　利用者データ'!$A$4:$S$504,15,FALSE))</f>
        <v/>
      </c>
      <c r="W163" s="61" t="str">
        <f>IF(VLOOKUP($A163,'02　利用者データ'!$A$4:$S$504,10,FALSE)="","",VLOOKUP($A163,'02　利用者データ'!$A$4:$S$504,10,FALSE))</f>
        <v/>
      </c>
      <c r="X163" s="61" t="str">
        <f>IF(VLOOKUP($A163,'02　利用者データ'!$A$4:$S$504,10,FALSE)="","",VLOOKUP($A163,'02　利用者データ'!$A$4:$S$504,10,FALSE))</f>
        <v/>
      </c>
      <c r="Y163" s="61" t="str">
        <f t="shared" ref="Y163" si="342">IF(T163="","",IF(T163&gt;=43831,"令和"&amp;YEAR(T163)-2018,IF(T163&gt;=43586,"令和元",TEXT(T163,"ggg")&amp;IF(TEXT(T163,"e")="1","元",TEXT(T163,"e"))))&amp;TEXT(T163,"年m月d日"))</f>
        <v/>
      </c>
      <c r="Z163" s="61" t="str">
        <f t="shared" si="331"/>
        <v/>
      </c>
      <c r="AA163" s="61" t="str">
        <f t="shared" si="332"/>
        <v/>
      </c>
      <c r="AB163" s="61" t="str">
        <f t="shared" si="333"/>
        <v/>
      </c>
      <c r="AC16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6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63" s="59" t="str">
        <f>IF(VLOOKUP($A163,'02　利用者データ'!$A$4:$S$504,3,FALSE)="","",VLOOKUP($A163,'02　利用者データ'!$A$4:$S$504,3,FALSE))</f>
        <v/>
      </c>
      <c r="AF163" s="59"/>
      <c r="AG163" s="59"/>
      <c r="AH163" s="59"/>
      <c r="AI163" s="59"/>
      <c r="AJ163" s="59"/>
      <c r="AK163" s="59"/>
      <c r="AL163" s="59"/>
      <c r="AM163" s="62" t="str">
        <f t="shared" ref="AM163" si="343">IF(U163="","",IF(U163&gt;=43831,"令和"&amp;YEAR(U163)-2018,IF(U163&gt;=43586,"令和元",TEXT(U163,"ggg")&amp;IF(TEXT(U163,"e")="1","元",TEXT(U163,"e"))))&amp;TEXT(U163,"年m月d日"))</f>
        <v/>
      </c>
      <c r="AN163" s="63" t="str">
        <f t="shared" si="335"/>
        <v/>
      </c>
      <c r="AO163" s="63" t="str">
        <f t="shared" si="336"/>
        <v/>
      </c>
      <c r="AP163" s="63" t="str">
        <f t="shared" si="337"/>
        <v/>
      </c>
      <c r="AQ163" s="63" t="str">
        <f t="shared" si="338"/>
        <v/>
      </c>
      <c r="AR163" s="64" t="str">
        <f t="shared" si="339"/>
        <v/>
      </c>
    </row>
    <row r="164" spans="1:44" ht="21" customHeight="1" x14ac:dyDescent="0.15">
      <c r="A164" s="58"/>
      <c r="B164" s="58"/>
      <c r="C164" s="68" t="str">
        <f>IF(VLOOKUP($A163,'02　利用者データ'!$A$4:$S$504,9,FALSE)="","",VLOOKUP($A163,'02　利用者データ'!$A$4:$S$504,9,FALSE))</f>
        <v/>
      </c>
      <c r="D164" s="68"/>
      <c r="E164" s="68"/>
      <c r="F164" s="68"/>
      <c r="G164" s="68"/>
      <c r="H164" s="68"/>
      <c r="I164" s="68"/>
      <c r="J164" s="68"/>
      <c r="K164" s="69" t="str">
        <f>IF(VLOOKUP($A163,'02　利用者データ'!$A$4:$S$504,6,FALSE)="","",VLOOKUP($A163,'02　利用者データ'!$A$4:$S$504,6,FALSE))</f>
        <v/>
      </c>
      <c r="L164" s="70"/>
      <c r="M164" s="70"/>
      <c r="N164" s="70"/>
      <c r="O164" s="70"/>
      <c r="P164" s="70"/>
      <c r="Q164" s="70"/>
      <c r="R164" s="70"/>
      <c r="S164" s="70"/>
      <c r="T164" s="70"/>
      <c r="U164" s="71"/>
      <c r="V164" s="61" t="e">
        <f>IF(VLOOKUP($A164,'02　利用者データ'!$A$4:$S$504,10,FALSE)="","",VLOOKUP($A164,'02　利用者データ'!$A$4:$S$504,10,FALSE))</f>
        <v>#N/A</v>
      </c>
      <c r="W164" s="61" t="e">
        <f>IF(VLOOKUP($A164,'02　利用者データ'!$A$4:$S$504,10,FALSE)="","",VLOOKUP($A164,'02　利用者データ'!$A$4:$S$504,10,FALSE))</f>
        <v>#N/A</v>
      </c>
      <c r="X164" s="61" t="e">
        <f>IF(VLOOKUP($A164,'02　利用者データ'!$A$4:$S$504,10,FALSE)="","",VLOOKUP($A164,'02　利用者データ'!$A$4:$S$504,10,FALSE))</f>
        <v>#N/A</v>
      </c>
      <c r="Y164" s="61" t="str">
        <f t="shared" ref="Y164" si="344">IF(AQ164="","",IF($AR$15&gt;=43831,"令和"&amp;YEAR($AR$15)-2018,IF($AR$15&gt;=43586,"令和元",TEXT($AR$15,"ggg")&amp;IF(TEXT($AR$15,"e")="1","元",TEXT($AR$15,"e"))))&amp;TEXT($AR$15,"年m月d日"))</f>
        <v/>
      </c>
      <c r="Z164" s="61" t="str">
        <f t="shared" si="331"/>
        <v/>
      </c>
      <c r="AA164" s="61" t="str">
        <f t="shared" si="332"/>
        <v/>
      </c>
      <c r="AB164" s="61" t="str">
        <f t="shared" si="333"/>
        <v/>
      </c>
      <c r="AC16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6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64" s="68" t="str">
        <f>IF(VLOOKUP($A163,'02　利用者データ'!$A$4:$S$504,2,FALSE)="","",VLOOKUP($A163,'02　利用者データ'!$A$4:$S$504,2,FALSE))</f>
        <v/>
      </c>
      <c r="AF164" s="68"/>
      <c r="AG164" s="68"/>
      <c r="AH164" s="68"/>
      <c r="AI164" s="68"/>
      <c r="AJ164" s="68"/>
      <c r="AK164" s="68"/>
      <c r="AL164" s="68"/>
      <c r="AM164" s="65" t="str">
        <f t="shared" ref="AM164" si="345">IF(AV164="","",IF($AR$15&gt;=43831,"令和"&amp;YEAR($AR$15)-2018,IF($AR$15&gt;=43586,"令和元",TEXT($AR$15,"ggg")&amp;IF(TEXT($AR$15,"e")="1","元",TEXT($AR$15,"e"))))&amp;TEXT($AR$15,"年m月d日"))</f>
        <v/>
      </c>
      <c r="AN164" s="66" t="str">
        <f t="shared" si="335"/>
        <v/>
      </c>
      <c r="AO164" s="66" t="str">
        <f t="shared" si="336"/>
        <v/>
      </c>
      <c r="AP164" s="66" t="str">
        <f t="shared" si="337"/>
        <v/>
      </c>
      <c r="AQ164" s="66" t="str">
        <f t="shared" si="338"/>
        <v/>
      </c>
      <c r="AR164" s="67" t="str">
        <f t="shared" si="339"/>
        <v/>
      </c>
    </row>
    <row r="165" spans="1:44" ht="15" customHeight="1" x14ac:dyDescent="0.15">
      <c r="A165" s="58">
        <v>75</v>
      </c>
      <c r="B165" s="58"/>
      <c r="C165" s="59" t="str">
        <f>IF(VLOOKUP($A165,'02　利用者データ'!$A$4:$S$504,10,FALSE)="","",VLOOKUP($A165,'02　利用者データ'!$A$4:$S$504,10,FALSE))</f>
        <v/>
      </c>
      <c r="D165" s="59"/>
      <c r="E165" s="59"/>
      <c r="F165" s="59"/>
      <c r="G165" s="59"/>
      <c r="H165" s="59"/>
      <c r="I165" s="59"/>
      <c r="J165" s="59"/>
      <c r="K165" s="8" t="s">
        <v>10</v>
      </c>
      <c r="L165" s="60" t="str">
        <f>IF(VLOOKUP($A165,'02　利用者データ'!$A$4:$S$504,5,FALSE)="","",VLOOKUP($A165,'02　利用者データ'!$A$4:$S$504,5,FALSE))</f>
        <v/>
      </c>
      <c r="M165" s="60"/>
      <c r="N165" s="60"/>
      <c r="O165" s="60"/>
      <c r="P165" s="60"/>
      <c r="Q165" s="60"/>
      <c r="R165" s="60"/>
      <c r="S165" s="60"/>
      <c r="T165" s="12" t="str">
        <f>IF(VLOOKUP($A165,'02　利用者データ'!$A$4:$S$504,14,FALSE)="","",VLOOKUP($A165,'02　利用者データ'!$A$4:$S$504,14,FALSE))</f>
        <v/>
      </c>
      <c r="U165" s="13" t="str">
        <f>IF(VLOOKUP($A165,'02　利用者データ'!$A$4:$S$504,7,FALSE)="","",VLOOKUP($A165,'02　利用者データ'!$A$4:$S$504,7,FALSE))</f>
        <v/>
      </c>
      <c r="V165" s="61" t="str">
        <f>IF(VLOOKUP($A165,'02　利用者データ'!$A$4:$S$504,15,FALSE)="","",VLOOKUP($A165,'02　利用者データ'!$A$4:$S$504,15,FALSE))</f>
        <v/>
      </c>
      <c r="W165" s="61" t="str">
        <f>IF(VLOOKUP($A165,'02　利用者データ'!$A$4:$S$504,10,FALSE)="","",VLOOKUP($A165,'02　利用者データ'!$A$4:$S$504,10,FALSE))</f>
        <v/>
      </c>
      <c r="X165" s="61" t="str">
        <f>IF(VLOOKUP($A165,'02　利用者データ'!$A$4:$S$504,10,FALSE)="","",VLOOKUP($A165,'02　利用者データ'!$A$4:$S$504,10,FALSE))</f>
        <v/>
      </c>
      <c r="Y165" s="61" t="str">
        <f t="shared" ref="Y165" si="346">IF(T165="","",IF(T165&gt;=43831,"令和"&amp;YEAR(T165)-2018,IF(T165&gt;=43586,"令和元",TEXT(T165,"ggg")&amp;IF(TEXT(T165,"e")="1","元",TEXT(T165,"e"))))&amp;TEXT(T165,"年m月d日"))</f>
        <v/>
      </c>
      <c r="Z165" s="61" t="str">
        <f t="shared" si="331"/>
        <v/>
      </c>
      <c r="AA165" s="61" t="str">
        <f t="shared" si="332"/>
        <v/>
      </c>
      <c r="AB165" s="61" t="str">
        <f t="shared" si="333"/>
        <v/>
      </c>
      <c r="AC16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6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65" s="59" t="str">
        <f>IF(VLOOKUP($A165,'02　利用者データ'!$A$4:$S$504,3,FALSE)="","",VLOOKUP($A165,'02　利用者データ'!$A$4:$S$504,3,FALSE))</f>
        <v/>
      </c>
      <c r="AF165" s="59"/>
      <c r="AG165" s="59"/>
      <c r="AH165" s="59"/>
      <c r="AI165" s="59"/>
      <c r="AJ165" s="59"/>
      <c r="AK165" s="59"/>
      <c r="AL165" s="59"/>
      <c r="AM165" s="62" t="str">
        <f t="shared" ref="AM165" si="347">IF(U165="","",IF(U165&gt;=43831,"令和"&amp;YEAR(U165)-2018,IF(U165&gt;=43586,"令和元",TEXT(U165,"ggg")&amp;IF(TEXT(U165,"e")="1","元",TEXT(U165,"e"))))&amp;TEXT(U165,"年m月d日"))</f>
        <v/>
      </c>
      <c r="AN165" s="63" t="str">
        <f t="shared" si="335"/>
        <v/>
      </c>
      <c r="AO165" s="63" t="str">
        <f t="shared" si="336"/>
        <v/>
      </c>
      <c r="AP165" s="63" t="str">
        <f t="shared" si="337"/>
        <v/>
      </c>
      <c r="AQ165" s="63" t="str">
        <f t="shared" si="338"/>
        <v/>
      </c>
      <c r="AR165" s="64" t="str">
        <f t="shared" si="339"/>
        <v/>
      </c>
    </row>
    <row r="166" spans="1:44" ht="21" customHeight="1" x14ac:dyDescent="0.15">
      <c r="A166" s="58"/>
      <c r="B166" s="58"/>
      <c r="C166" s="68" t="str">
        <f>IF(VLOOKUP($A165,'02　利用者データ'!$A$4:$S$504,9,FALSE)="","",VLOOKUP($A165,'02　利用者データ'!$A$4:$S$504,9,FALSE))</f>
        <v/>
      </c>
      <c r="D166" s="68"/>
      <c r="E166" s="68"/>
      <c r="F166" s="68"/>
      <c r="G166" s="68"/>
      <c r="H166" s="68"/>
      <c r="I166" s="68"/>
      <c r="J166" s="68"/>
      <c r="K166" s="69" t="str">
        <f>IF(VLOOKUP($A165,'02　利用者データ'!$A$4:$S$504,6,FALSE)="","",VLOOKUP($A165,'02　利用者データ'!$A$4:$S$504,6,FALSE))</f>
        <v/>
      </c>
      <c r="L166" s="70"/>
      <c r="M166" s="70"/>
      <c r="N166" s="70"/>
      <c r="O166" s="70"/>
      <c r="P166" s="70"/>
      <c r="Q166" s="70"/>
      <c r="R166" s="70"/>
      <c r="S166" s="70"/>
      <c r="T166" s="70"/>
      <c r="U166" s="71"/>
      <c r="V166" s="61" t="e">
        <f>IF(VLOOKUP($A166,'02　利用者データ'!$A$4:$S$504,10,FALSE)="","",VLOOKUP($A166,'02　利用者データ'!$A$4:$S$504,10,FALSE))</f>
        <v>#N/A</v>
      </c>
      <c r="W166" s="61" t="e">
        <f>IF(VLOOKUP($A166,'02　利用者データ'!$A$4:$S$504,10,FALSE)="","",VLOOKUP($A166,'02　利用者データ'!$A$4:$S$504,10,FALSE))</f>
        <v>#N/A</v>
      </c>
      <c r="X166" s="61" t="e">
        <f>IF(VLOOKUP($A166,'02　利用者データ'!$A$4:$S$504,10,FALSE)="","",VLOOKUP($A166,'02　利用者データ'!$A$4:$S$504,10,FALSE))</f>
        <v>#N/A</v>
      </c>
      <c r="Y166" s="61" t="str">
        <f t="shared" ref="Y166" si="348">IF(AQ166="","",IF($AR$15&gt;=43831,"令和"&amp;YEAR($AR$15)-2018,IF($AR$15&gt;=43586,"令和元",TEXT($AR$15,"ggg")&amp;IF(TEXT($AR$15,"e")="1","元",TEXT($AR$15,"e"))))&amp;TEXT($AR$15,"年m月d日"))</f>
        <v/>
      </c>
      <c r="Z166" s="61" t="str">
        <f t="shared" si="331"/>
        <v/>
      </c>
      <c r="AA166" s="61" t="str">
        <f t="shared" si="332"/>
        <v/>
      </c>
      <c r="AB166" s="61" t="str">
        <f t="shared" si="333"/>
        <v/>
      </c>
      <c r="AC16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6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66" s="68" t="str">
        <f>IF(VLOOKUP($A165,'02　利用者データ'!$A$4:$S$504,2,FALSE)="","",VLOOKUP($A165,'02　利用者データ'!$A$4:$S$504,2,FALSE))</f>
        <v/>
      </c>
      <c r="AF166" s="68"/>
      <c r="AG166" s="68"/>
      <c r="AH166" s="68"/>
      <c r="AI166" s="68"/>
      <c r="AJ166" s="68"/>
      <c r="AK166" s="68"/>
      <c r="AL166" s="68"/>
      <c r="AM166" s="65" t="str">
        <f t="shared" ref="AM166" si="349">IF(AV166="","",IF($AR$15&gt;=43831,"令和"&amp;YEAR($AR$15)-2018,IF($AR$15&gt;=43586,"令和元",TEXT($AR$15,"ggg")&amp;IF(TEXT($AR$15,"e")="1","元",TEXT($AR$15,"e"))))&amp;TEXT($AR$15,"年m月d日"))</f>
        <v/>
      </c>
      <c r="AN166" s="66" t="str">
        <f t="shared" si="335"/>
        <v/>
      </c>
      <c r="AO166" s="66" t="str">
        <f t="shared" si="336"/>
        <v/>
      </c>
      <c r="AP166" s="66" t="str">
        <f t="shared" si="337"/>
        <v/>
      </c>
      <c r="AQ166" s="66" t="str">
        <f t="shared" si="338"/>
        <v/>
      </c>
      <c r="AR166" s="67" t="str">
        <f t="shared" si="339"/>
        <v/>
      </c>
    </row>
    <row r="167" spans="1:44" ht="15" customHeight="1" x14ac:dyDescent="0.15">
      <c r="A167" s="58">
        <v>76</v>
      </c>
      <c r="B167" s="58"/>
      <c r="C167" s="59" t="str">
        <f>IF(VLOOKUP($A167,'02　利用者データ'!$A$4:$S$504,10,FALSE)="","",VLOOKUP($A167,'02　利用者データ'!$A$4:$S$504,10,FALSE))</f>
        <v/>
      </c>
      <c r="D167" s="59"/>
      <c r="E167" s="59"/>
      <c r="F167" s="59"/>
      <c r="G167" s="59"/>
      <c r="H167" s="59"/>
      <c r="I167" s="59"/>
      <c r="J167" s="59"/>
      <c r="K167" s="8" t="s">
        <v>10</v>
      </c>
      <c r="L167" s="60" t="str">
        <f>IF(VLOOKUP($A167,'02　利用者データ'!$A$4:$S$504,5,FALSE)="","",VLOOKUP($A167,'02　利用者データ'!$A$4:$S$504,5,FALSE))</f>
        <v/>
      </c>
      <c r="M167" s="60"/>
      <c r="N167" s="60"/>
      <c r="O167" s="60"/>
      <c r="P167" s="60"/>
      <c r="Q167" s="60"/>
      <c r="R167" s="60"/>
      <c r="S167" s="60"/>
      <c r="T167" s="12" t="str">
        <f>IF(VLOOKUP($A167,'02　利用者データ'!$A$4:$S$504,14,FALSE)="","",VLOOKUP($A167,'02　利用者データ'!$A$4:$S$504,14,FALSE))</f>
        <v/>
      </c>
      <c r="U167" s="13" t="str">
        <f>IF(VLOOKUP($A167,'02　利用者データ'!$A$4:$S$504,7,FALSE)="","",VLOOKUP($A167,'02　利用者データ'!$A$4:$S$504,7,FALSE))</f>
        <v/>
      </c>
      <c r="V167" s="61" t="str">
        <f>IF(VLOOKUP($A167,'02　利用者データ'!$A$4:$S$504,15,FALSE)="","",VLOOKUP($A167,'02　利用者データ'!$A$4:$S$504,15,FALSE))</f>
        <v/>
      </c>
      <c r="W167" s="61" t="str">
        <f>IF(VLOOKUP($A167,'02　利用者データ'!$A$4:$S$504,10,FALSE)="","",VLOOKUP($A167,'02　利用者データ'!$A$4:$S$504,10,FALSE))</f>
        <v/>
      </c>
      <c r="X167" s="61" t="str">
        <f>IF(VLOOKUP($A167,'02　利用者データ'!$A$4:$S$504,10,FALSE)="","",VLOOKUP($A167,'02　利用者データ'!$A$4:$S$504,10,FALSE))</f>
        <v/>
      </c>
      <c r="Y167" s="61" t="str">
        <f t="shared" ref="Y167" si="350">IF(T167="","",IF(T167&gt;=43831,"令和"&amp;YEAR(T167)-2018,IF(T167&gt;=43586,"令和元",TEXT(T167,"ggg")&amp;IF(TEXT(T167,"e")="1","元",TEXT(T167,"e"))))&amp;TEXT(T167,"年m月d日"))</f>
        <v/>
      </c>
      <c r="Z167" s="61" t="str">
        <f t="shared" si="331"/>
        <v/>
      </c>
      <c r="AA167" s="61" t="str">
        <f t="shared" si="332"/>
        <v/>
      </c>
      <c r="AB167" s="61" t="str">
        <f t="shared" si="333"/>
        <v/>
      </c>
      <c r="AC16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6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67" s="59" t="str">
        <f>IF(VLOOKUP($A167,'02　利用者データ'!$A$4:$S$504,3,FALSE)="","",VLOOKUP($A167,'02　利用者データ'!$A$4:$S$504,3,FALSE))</f>
        <v/>
      </c>
      <c r="AF167" s="59"/>
      <c r="AG167" s="59"/>
      <c r="AH167" s="59"/>
      <c r="AI167" s="59"/>
      <c r="AJ167" s="59"/>
      <c r="AK167" s="59"/>
      <c r="AL167" s="59"/>
      <c r="AM167" s="62" t="str">
        <f t="shared" ref="AM167" si="351">IF(U167="","",IF(U167&gt;=43831,"令和"&amp;YEAR(U167)-2018,IF(U167&gt;=43586,"令和元",TEXT(U167,"ggg")&amp;IF(TEXT(U167,"e")="1","元",TEXT(U167,"e"))))&amp;TEXT(U167,"年m月d日"))</f>
        <v/>
      </c>
      <c r="AN167" s="63" t="str">
        <f t="shared" si="335"/>
        <v/>
      </c>
      <c r="AO167" s="63" t="str">
        <f t="shared" si="336"/>
        <v/>
      </c>
      <c r="AP167" s="63" t="str">
        <f t="shared" si="337"/>
        <v/>
      </c>
      <c r="AQ167" s="63" t="str">
        <f t="shared" si="338"/>
        <v/>
      </c>
      <c r="AR167" s="64" t="str">
        <f t="shared" si="339"/>
        <v/>
      </c>
    </row>
    <row r="168" spans="1:44" ht="21" customHeight="1" x14ac:dyDescent="0.15">
      <c r="A168" s="58"/>
      <c r="B168" s="58"/>
      <c r="C168" s="68" t="str">
        <f>IF(VLOOKUP($A167,'02　利用者データ'!$A$4:$S$504,9,FALSE)="","",VLOOKUP($A167,'02　利用者データ'!$A$4:$S$504,9,FALSE))</f>
        <v/>
      </c>
      <c r="D168" s="68"/>
      <c r="E168" s="68"/>
      <c r="F168" s="68"/>
      <c r="G168" s="68"/>
      <c r="H168" s="68"/>
      <c r="I168" s="68"/>
      <c r="J168" s="68"/>
      <c r="K168" s="69" t="str">
        <f>IF(VLOOKUP($A167,'02　利用者データ'!$A$4:$S$504,6,FALSE)="","",VLOOKUP($A167,'02　利用者データ'!$A$4:$S$504,6,FALSE))</f>
        <v/>
      </c>
      <c r="L168" s="70"/>
      <c r="M168" s="70"/>
      <c r="N168" s="70"/>
      <c r="O168" s="70"/>
      <c r="P168" s="70"/>
      <c r="Q168" s="70"/>
      <c r="R168" s="70"/>
      <c r="S168" s="70"/>
      <c r="T168" s="70"/>
      <c r="U168" s="71"/>
      <c r="V168" s="61" t="e">
        <f>IF(VLOOKUP($A168,'02　利用者データ'!$A$4:$S$504,10,FALSE)="","",VLOOKUP($A168,'02　利用者データ'!$A$4:$S$504,10,FALSE))</f>
        <v>#N/A</v>
      </c>
      <c r="W168" s="61" t="e">
        <f>IF(VLOOKUP($A168,'02　利用者データ'!$A$4:$S$504,10,FALSE)="","",VLOOKUP($A168,'02　利用者データ'!$A$4:$S$504,10,FALSE))</f>
        <v>#N/A</v>
      </c>
      <c r="X168" s="61" t="e">
        <f>IF(VLOOKUP($A168,'02　利用者データ'!$A$4:$S$504,10,FALSE)="","",VLOOKUP($A168,'02　利用者データ'!$A$4:$S$504,10,FALSE))</f>
        <v>#N/A</v>
      </c>
      <c r="Y168" s="61" t="str">
        <f t="shared" ref="Y168" si="352">IF(AQ168="","",IF($AR$15&gt;=43831,"令和"&amp;YEAR($AR$15)-2018,IF($AR$15&gt;=43586,"令和元",TEXT($AR$15,"ggg")&amp;IF(TEXT($AR$15,"e")="1","元",TEXT($AR$15,"e"))))&amp;TEXT($AR$15,"年m月d日"))</f>
        <v/>
      </c>
      <c r="Z168" s="61" t="str">
        <f t="shared" si="331"/>
        <v/>
      </c>
      <c r="AA168" s="61" t="str">
        <f t="shared" si="332"/>
        <v/>
      </c>
      <c r="AB168" s="61" t="str">
        <f t="shared" si="333"/>
        <v/>
      </c>
      <c r="AC16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6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68" s="68" t="str">
        <f>IF(VLOOKUP($A167,'02　利用者データ'!$A$4:$S$504,2,FALSE)="","",VLOOKUP($A167,'02　利用者データ'!$A$4:$S$504,2,FALSE))</f>
        <v/>
      </c>
      <c r="AF168" s="68"/>
      <c r="AG168" s="68"/>
      <c r="AH168" s="68"/>
      <c r="AI168" s="68"/>
      <c r="AJ168" s="68"/>
      <c r="AK168" s="68"/>
      <c r="AL168" s="68"/>
      <c r="AM168" s="65" t="str">
        <f t="shared" ref="AM168" si="353">IF(AV168="","",IF($AR$15&gt;=43831,"令和"&amp;YEAR($AR$15)-2018,IF($AR$15&gt;=43586,"令和元",TEXT($AR$15,"ggg")&amp;IF(TEXT($AR$15,"e")="1","元",TEXT($AR$15,"e"))))&amp;TEXT($AR$15,"年m月d日"))</f>
        <v/>
      </c>
      <c r="AN168" s="66" t="str">
        <f t="shared" si="335"/>
        <v/>
      </c>
      <c r="AO168" s="66" t="str">
        <f t="shared" si="336"/>
        <v/>
      </c>
      <c r="AP168" s="66" t="str">
        <f t="shared" si="337"/>
        <v/>
      </c>
      <c r="AQ168" s="66" t="str">
        <f t="shared" si="338"/>
        <v/>
      </c>
      <c r="AR168" s="67" t="str">
        <f t="shared" si="339"/>
        <v/>
      </c>
    </row>
    <row r="169" spans="1:44" ht="15" customHeight="1" x14ac:dyDescent="0.15">
      <c r="A169" s="58">
        <v>77</v>
      </c>
      <c r="B169" s="58"/>
      <c r="C169" s="59" t="str">
        <f>IF(VLOOKUP($A169,'02　利用者データ'!$A$4:$S$504,10,FALSE)="","",VLOOKUP($A169,'02　利用者データ'!$A$4:$S$504,10,FALSE))</f>
        <v/>
      </c>
      <c r="D169" s="59"/>
      <c r="E169" s="59"/>
      <c r="F169" s="59"/>
      <c r="G169" s="59"/>
      <c r="H169" s="59"/>
      <c r="I169" s="59"/>
      <c r="J169" s="59"/>
      <c r="K169" s="8" t="s">
        <v>10</v>
      </c>
      <c r="L169" s="60" t="str">
        <f>IF(VLOOKUP($A169,'02　利用者データ'!$A$4:$S$504,5,FALSE)="","",VLOOKUP($A169,'02　利用者データ'!$A$4:$S$504,5,FALSE))</f>
        <v/>
      </c>
      <c r="M169" s="60"/>
      <c r="N169" s="60"/>
      <c r="O169" s="60"/>
      <c r="P169" s="60"/>
      <c r="Q169" s="60"/>
      <c r="R169" s="60"/>
      <c r="S169" s="60"/>
      <c r="T169" s="12" t="str">
        <f>IF(VLOOKUP($A169,'02　利用者データ'!$A$4:$S$504,14,FALSE)="","",VLOOKUP($A169,'02　利用者データ'!$A$4:$S$504,14,FALSE))</f>
        <v/>
      </c>
      <c r="U169" s="13" t="str">
        <f>IF(VLOOKUP($A169,'02　利用者データ'!$A$4:$S$504,7,FALSE)="","",VLOOKUP($A169,'02　利用者データ'!$A$4:$S$504,7,FALSE))</f>
        <v/>
      </c>
      <c r="V169" s="61" t="str">
        <f>IF(VLOOKUP($A169,'02　利用者データ'!$A$4:$S$504,15,FALSE)="","",VLOOKUP($A169,'02　利用者データ'!$A$4:$S$504,15,FALSE))</f>
        <v/>
      </c>
      <c r="W169" s="61" t="str">
        <f>IF(VLOOKUP($A169,'02　利用者データ'!$A$4:$S$504,10,FALSE)="","",VLOOKUP($A169,'02　利用者データ'!$A$4:$S$504,10,FALSE))</f>
        <v/>
      </c>
      <c r="X169" s="61" t="str">
        <f>IF(VLOOKUP($A169,'02　利用者データ'!$A$4:$S$504,10,FALSE)="","",VLOOKUP($A169,'02　利用者データ'!$A$4:$S$504,10,FALSE))</f>
        <v/>
      </c>
      <c r="Y169" s="61" t="str">
        <f t="shared" ref="Y169" si="354">IF(T169="","",IF(T169&gt;=43831,"令和"&amp;YEAR(T169)-2018,IF(T169&gt;=43586,"令和元",TEXT(T169,"ggg")&amp;IF(TEXT(T169,"e")="1","元",TEXT(T169,"e"))))&amp;TEXT(T169,"年m月d日"))</f>
        <v/>
      </c>
      <c r="Z169" s="61" t="str">
        <f t="shared" si="331"/>
        <v/>
      </c>
      <c r="AA169" s="61" t="str">
        <f t="shared" si="332"/>
        <v/>
      </c>
      <c r="AB169" s="61" t="str">
        <f t="shared" si="333"/>
        <v/>
      </c>
      <c r="AC16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6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69" s="59" t="str">
        <f>IF(VLOOKUP($A169,'02　利用者データ'!$A$4:$S$504,3,FALSE)="","",VLOOKUP($A169,'02　利用者データ'!$A$4:$S$504,3,FALSE))</f>
        <v/>
      </c>
      <c r="AF169" s="59"/>
      <c r="AG169" s="59"/>
      <c r="AH169" s="59"/>
      <c r="AI169" s="59"/>
      <c r="AJ169" s="59"/>
      <c r="AK169" s="59"/>
      <c r="AL169" s="59"/>
      <c r="AM169" s="62" t="str">
        <f t="shared" ref="AM169" si="355">IF(U169="","",IF(U169&gt;=43831,"令和"&amp;YEAR(U169)-2018,IF(U169&gt;=43586,"令和元",TEXT(U169,"ggg")&amp;IF(TEXT(U169,"e")="1","元",TEXT(U169,"e"))))&amp;TEXT(U169,"年m月d日"))</f>
        <v/>
      </c>
      <c r="AN169" s="63" t="str">
        <f t="shared" si="335"/>
        <v/>
      </c>
      <c r="AO169" s="63" t="str">
        <f t="shared" si="336"/>
        <v/>
      </c>
      <c r="AP169" s="63" t="str">
        <f t="shared" si="337"/>
        <v/>
      </c>
      <c r="AQ169" s="63" t="str">
        <f t="shared" si="338"/>
        <v/>
      </c>
      <c r="AR169" s="64" t="str">
        <f t="shared" si="339"/>
        <v/>
      </c>
    </row>
    <row r="170" spans="1:44" ht="21" customHeight="1" x14ac:dyDescent="0.15">
      <c r="A170" s="58"/>
      <c r="B170" s="58"/>
      <c r="C170" s="68" t="str">
        <f>IF(VLOOKUP($A169,'02　利用者データ'!$A$4:$S$504,9,FALSE)="","",VLOOKUP($A169,'02　利用者データ'!$A$4:$S$504,9,FALSE))</f>
        <v/>
      </c>
      <c r="D170" s="68"/>
      <c r="E170" s="68"/>
      <c r="F170" s="68"/>
      <c r="G170" s="68"/>
      <c r="H170" s="68"/>
      <c r="I170" s="68"/>
      <c r="J170" s="68"/>
      <c r="K170" s="69" t="str">
        <f>IF(VLOOKUP($A169,'02　利用者データ'!$A$4:$S$504,6,FALSE)="","",VLOOKUP($A169,'02　利用者データ'!$A$4:$S$504,6,FALSE))</f>
        <v/>
      </c>
      <c r="L170" s="70"/>
      <c r="M170" s="70"/>
      <c r="N170" s="70"/>
      <c r="O170" s="70"/>
      <c r="P170" s="70"/>
      <c r="Q170" s="70"/>
      <c r="R170" s="70"/>
      <c r="S170" s="70"/>
      <c r="T170" s="70"/>
      <c r="U170" s="71"/>
      <c r="V170" s="61" t="e">
        <f>IF(VLOOKUP($A170,'02　利用者データ'!$A$4:$S$504,10,FALSE)="","",VLOOKUP($A170,'02　利用者データ'!$A$4:$S$504,10,FALSE))</f>
        <v>#N/A</v>
      </c>
      <c r="W170" s="61" t="e">
        <f>IF(VLOOKUP($A170,'02　利用者データ'!$A$4:$S$504,10,FALSE)="","",VLOOKUP($A170,'02　利用者データ'!$A$4:$S$504,10,FALSE))</f>
        <v>#N/A</v>
      </c>
      <c r="X170" s="61" t="e">
        <f>IF(VLOOKUP($A170,'02　利用者データ'!$A$4:$S$504,10,FALSE)="","",VLOOKUP($A170,'02　利用者データ'!$A$4:$S$504,10,FALSE))</f>
        <v>#N/A</v>
      </c>
      <c r="Y170" s="61" t="str">
        <f t="shared" ref="Y170" si="356">IF(AQ170="","",IF($AR$15&gt;=43831,"令和"&amp;YEAR($AR$15)-2018,IF($AR$15&gt;=43586,"令和元",TEXT($AR$15,"ggg")&amp;IF(TEXT($AR$15,"e")="1","元",TEXT($AR$15,"e"))))&amp;TEXT($AR$15,"年m月d日"))</f>
        <v/>
      </c>
      <c r="Z170" s="61" t="str">
        <f t="shared" si="331"/>
        <v/>
      </c>
      <c r="AA170" s="61" t="str">
        <f t="shared" si="332"/>
        <v/>
      </c>
      <c r="AB170" s="61" t="str">
        <f t="shared" si="333"/>
        <v/>
      </c>
      <c r="AC17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7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70" s="68" t="str">
        <f>IF(VLOOKUP($A169,'02　利用者データ'!$A$4:$S$504,2,FALSE)="","",VLOOKUP($A169,'02　利用者データ'!$A$4:$S$504,2,FALSE))</f>
        <v/>
      </c>
      <c r="AF170" s="68"/>
      <c r="AG170" s="68"/>
      <c r="AH170" s="68"/>
      <c r="AI170" s="68"/>
      <c r="AJ170" s="68"/>
      <c r="AK170" s="68"/>
      <c r="AL170" s="68"/>
      <c r="AM170" s="65" t="str">
        <f t="shared" ref="AM170" si="357">IF(AV170="","",IF($AR$15&gt;=43831,"令和"&amp;YEAR($AR$15)-2018,IF($AR$15&gt;=43586,"令和元",TEXT($AR$15,"ggg")&amp;IF(TEXT($AR$15,"e")="1","元",TEXT($AR$15,"e"))))&amp;TEXT($AR$15,"年m月d日"))</f>
        <v/>
      </c>
      <c r="AN170" s="66" t="str">
        <f t="shared" si="335"/>
        <v/>
      </c>
      <c r="AO170" s="66" t="str">
        <f t="shared" si="336"/>
        <v/>
      </c>
      <c r="AP170" s="66" t="str">
        <f t="shared" si="337"/>
        <v/>
      </c>
      <c r="AQ170" s="66" t="str">
        <f t="shared" si="338"/>
        <v/>
      </c>
      <c r="AR170" s="67" t="str">
        <f t="shared" si="339"/>
        <v/>
      </c>
    </row>
    <row r="171" spans="1:44" ht="15" customHeight="1" x14ac:dyDescent="0.15">
      <c r="A171" s="58">
        <v>78</v>
      </c>
      <c r="B171" s="58"/>
      <c r="C171" s="59" t="str">
        <f>IF(VLOOKUP($A171,'02　利用者データ'!$A$4:$S$504,10,FALSE)="","",VLOOKUP($A171,'02　利用者データ'!$A$4:$S$504,10,FALSE))</f>
        <v/>
      </c>
      <c r="D171" s="59"/>
      <c r="E171" s="59"/>
      <c r="F171" s="59"/>
      <c r="G171" s="59"/>
      <c r="H171" s="59"/>
      <c r="I171" s="59"/>
      <c r="J171" s="59"/>
      <c r="K171" s="8" t="s">
        <v>10</v>
      </c>
      <c r="L171" s="60" t="str">
        <f>IF(VLOOKUP($A171,'02　利用者データ'!$A$4:$S$504,5,FALSE)="","",VLOOKUP($A171,'02　利用者データ'!$A$4:$S$504,5,FALSE))</f>
        <v/>
      </c>
      <c r="M171" s="60"/>
      <c r="N171" s="60"/>
      <c r="O171" s="60"/>
      <c r="P171" s="60"/>
      <c r="Q171" s="60"/>
      <c r="R171" s="60"/>
      <c r="S171" s="60"/>
      <c r="T171" s="12" t="str">
        <f>IF(VLOOKUP($A171,'02　利用者データ'!$A$4:$S$504,14,FALSE)="","",VLOOKUP($A171,'02　利用者データ'!$A$4:$S$504,14,FALSE))</f>
        <v/>
      </c>
      <c r="U171" s="13" t="str">
        <f>IF(VLOOKUP($A171,'02　利用者データ'!$A$4:$S$504,7,FALSE)="","",VLOOKUP($A171,'02　利用者データ'!$A$4:$S$504,7,FALSE))</f>
        <v/>
      </c>
      <c r="V171" s="61" t="str">
        <f>IF(VLOOKUP($A171,'02　利用者データ'!$A$4:$S$504,15,FALSE)="","",VLOOKUP($A171,'02　利用者データ'!$A$4:$S$504,15,FALSE))</f>
        <v/>
      </c>
      <c r="W171" s="61" t="str">
        <f>IF(VLOOKUP($A171,'02　利用者データ'!$A$4:$S$504,10,FALSE)="","",VLOOKUP($A171,'02　利用者データ'!$A$4:$S$504,10,FALSE))</f>
        <v/>
      </c>
      <c r="X171" s="61" t="str">
        <f>IF(VLOOKUP($A171,'02　利用者データ'!$A$4:$S$504,10,FALSE)="","",VLOOKUP($A171,'02　利用者データ'!$A$4:$S$504,10,FALSE))</f>
        <v/>
      </c>
      <c r="Y171" s="61" t="str">
        <f t="shared" ref="Y171" si="358">IF(T171="","",IF(T171&gt;=43831,"令和"&amp;YEAR(T171)-2018,IF(T171&gt;=43586,"令和元",TEXT(T171,"ggg")&amp;IF(TEXT(T171,"e")="1","元",TEXT(T171,"e"))))&amp;TEXT(T171,"年m月d日"))</f>
        <v/>
      </c>
      <c r="Z171" s="61" t="str">
        <f t="shared" si="331"/>
        <v/>
      </c>
      <c r="AA171" s="61" t="str">
        <f t="shared" si="332"/>
        <v/>
      </c>
      <c r="AB171" s="61" t="str">
        <f t="shared" si="333"/>
        <v/>
      </c>
      <c r="AC17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7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71" s="59" t="str">
        <f>IF(VLOOKUP($A171,'02　利用者データ'!$A$4:$S$504,3,FALSE)="","",VLOOKUP($A171,'02　利用者データ'!$A$4:$S$504,3,FALSE))</f>
        <v/>
      </c>
      <c r="AF171" s="59"/>
      <c r="AG171" s="59"/>
      <c r="AH171" s="59"/>
      <c r="AI171" s="59"/>
      <c r="AJ171" s="59"/>
      <c r="AK171" s="59"/>
      <c r="AL171" s="59"/>
      <c r="AM171" s="62" t="str">
        <f t="shared" ref="AM171" si="359">IF(U171="","",IF(U171&gt;=43831,"令和"&amp;YEAR(U171)-2018,IF(U171&gt;=43586,"令和元",TEXT(U171,"ggg")&amp;IF(TEXT(U171,"e")="1","元",TEXT(U171,"e"))))&amp;TEXT(U171,"年m月d日"))</f>
        <v/>
      </c>
      <c r="AN171" s="63" t="str">
        <f t="shared" si="335"/>
        <v/>
      </c>
      <c r="AO171" s="63" t="str">
        <f t="shared" si="336"/>
        <v/>
      </c>
      <c r="AP171" s="63" t="str">
        <f t="shared" si="337"/>
        <v/>
      </c>
      <c r="AQ171" s="63" t="str">
        <f t="shared" si="338"/>
        <v/>
      </c>
      <c r="AR171" s="64" t="str">
        <f t="shared" si="339"/>
        <v/>
      </c>
    </row>
    <row r="172" spans="1:44" ht="21" customHeight="1" x14ac:dyDescent="0.15">
      <c r="A172" s="58"/>
      <c r="B172" s="58"/>
      <c r="C172" s="68" t="str">
        <f>IF(VLOOKUP($A171,'02　利用者データ'!$A$4:$S$504,9,FALSE)="","",VLOOKUP($A171,'02　利用者データ'!$A$4:$S$504,9,FALSE))</f>
        <v/>
      </c>
      <c r="D172" s="68"/>
      <c r="E172" s="68"/>
      <c r="F172" s="68"/>
      <c r="G172" s="68"/>
      <c r="H172" s="68"/>
      <c r="I172" s="68"/>
      <c r="J172" s="68"/>
      <c r="K172" s="69" t="str">
        <f>IF(VLOOKUP($A171,'02　利用者データ'!$A$4:$S$504,6,FALSE)="","",VLOOKUP($A171,'02　利用者データ'!$A$4:$S$504,6,FALSE))</f>
        <v/>
      </c>
      <c r="L172" s="70"/>
      <c r="M172" s="70"/>
      <c r="N172" s="70"/>
      <c r="O172" s="70"/>
      <c r="P172" s="70"/>
      <c r="Q172" s="70"/>
      <c r="R172" s="70"/>
      <c r="S172" s="70"/>
      <c r="T172" s="70"/>
      <c r="U172" s="71"/>
      <c r="V172" s="61" t="e">
        <f>IF(VLOOKUP($A172,'02　利用者データ'!$A$4:$S$504,10,FALSE)="","",VLOOKUP($A172,'02　利用者データ'!$A$4:$S$504,10,FALSE))</f>
        <v>#N/A</v>
      </c>
      <c r="W172" s="61" t="e">
        <f>IF(VLOOKUP($A172,'02　利用者データ'!$A$4:$S$504,10,FALSE)="","",VLOOKUP($A172,'02　利用者データ'!$A$4:$S$504,10,FALSE))</f>
        <v>#N/A</v>
      </c>
      <c r="X172" s="61" t="e">
        <f>IF(VLOOKUP($A172,'02　利用者データ'!$A$4:$S$504,10,FALSE)="","",VLOOKUP($A172,'02　利用者データ'!$A$4:$S$504,10,FALSE))</f>
        <v>#N/A</v>
      </c>
      <c r="Y172" s="61" t="str">
        <f t="shared" ref="Y172" si="360">IF(AQ172="","",IF($AR$15&gt;=43831,"令和"&amp;YEAR($AR$15)-2018,IF($AR$15&gt;=43586,"令和元",TEXT($AR$15,"ggg")&amp;IF(TEXT($AR$15,"e")="1","元",TEXT($AR$15,"e"))))&amp;TEXT($AR$15,"年m月d日"))</f>
        <v/>
      </c>
      <c r="Z172" s="61" t="str">
        <f t="shared" si="331"/>
        <v/>
      </c>
      <c r="AA172" s="61" t="str">
        <f t="shared" si="332"/>
        <v/>
      </c>
      <c r="AB172" s="61" t="str">
        <f t="shared" si="333"/>
        <v/>
      </c>
      <c r="AC17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7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72" s="68" t="str">
        <f>IF(VLOOKUP($A171,'02　利用者データ'!$A$4:$S$504,2,FALSE)="","",VLOOKUP($A171,'02　利用者データ'!$A$4:$S$504,2,FALSE))</f>
        <v/>
      </c>
      <c r="AF172" s="68"/>
      <c r="AG172" s="68"/>
      <c r="AH172" s="68"/>
      <c r="AI172" s="68"/>
      <c r="AJ172" s="68"/>
      <c r="AK172" s="68"/>
      <c r="AL172" s="68"/>
      <c r="AM172" s="65" t="str">
        <f t="shared" ref="AM172" si="361">IF(AV172="","",IF($AR$15&gt;=43831,"令和"&amp;YEAR($AR$15)-2018,IF($AR$15&gt;=43586,"令和元",TEXT($AR$15,"ggg")&amp;IF(TEXT($AR$15,"e")="1","元",TEXT($AR$15,"e"))))&amp;TEXT($AR$15,"年m月d日"))</f>
        <v/>
      </c>
      <c r="AN172" s="66" t="str">
        <f t="shared" si="335"/>
        <v/>
      </c>
      <c r="AO172" s="66" t="str">
        <f t="shared" si="336"/>
        <v/>
      </c>
      <c r="AP172" s="66" t="str">
        <f t="shared" si="337"/>
        <v/>
      </c>
      <c r="AQ172" s="66" t="str">
        <f t="shared" si="338"/>
        <v/>
      </c>
      <c r="AR172" s="67" t="str">
        <f t="shared" si="339"/>
        <v/>
      </c>
    </row>
    <row r="173" spans="1:44" ht="15" customHeight="1" x14ac:dyDescent="0.15">
      <c r="A173" s="58">
        <v>79</v>
      </c>
      <c r="B173" s="58"/>
      <c r="C173" s="59" t="str">
        <f>IF(VLOOKUP($A173,'02　利用者データ'!$A$4:$S$504,10,FALSE)="","",VLOOKUP($A173,'02　利用者データ'!$A$4:$S$504,10,FALSE))</f>
        <v/>
      </c>
      <c r="D173" s="59"/>
      <c r="E173" s="59"/>
      <c r="F173" s="59"/>
      <c r="G173" s="59"/>
      <c r="H173" s="59"/>
      <c r="I173" s="59"/>
      <c r="J173" s="59"/>
      <c r="K173" s="8" t="s">
        <v>10</v>
      </c>
      <c r="L173" s="60" t="str">
        <f>IF(VLOOKUP($A173,'02　利用者データ'!$A$4:$S$504,5,FALSE)="","",VLOOKUP($A173,'02　利用者データ'!$A$4:$S$504,5,FALSE))</f>
        <v/>
      </c>
      <c r="M173" s="60"/>
      <c r="N173" s="60"/>
      <c r="O173" s="60"/>
      <c r="P173" s="60"/>
      <c r="Q173" s="60"/>
      <c r="R173" s="60"/>
      <c r="S173" s="60"/>
      <c r="T173" s="12" t="str">
        <f>IF(VLOOKUP($A173,'02　利用者データ'!$A$4:$S$504,14,FALSE)="","",VLOOKUP($A173,'02　利用者データ'!$A$4:$S$504,14,FALSE))</f>
        <v/>
      </c>
      <c r="U173" s="13" t="str">
        <f>IF(VLOOKUP($A173,'02　利用者データ'!$A$4:$S$504,7,FALSE)="","",VLOOKUP($A173,'02　利用者データ'!$A$4:$S$504,7,FALSE))</f>
        <v/>
      </c>
      <c r="V173" s="61" t="str">
        <f>IF(VLOOKUP($A173,'02　利用者データ'!$A$4:$S$504,15,FALSE)="","",VLOOKUP($A173,'02　利用者データ'!$A$4:$S$504,15,FALSE))</f>
        <v/>
      </c>
      <c r="W173" s="61" t="str">
        <f>IF(VLOOKUP($A173,'02　利用者データ'!$A$4:$S$504,10,FALSE)="","",VLOOKUP($A173,'02　利用者データ'!$A$4:$S$504,10,FALSE))</f>
        <v/>
      </c>
      <c r="X173" s="61" t="str">
        <f>IF(VLOOKUP($A173,'02　利用者データ'!$A$4:$S$504,10,FALSE)="","",VLOOKUP($A173,'02　利用者データ'!$A$4:$S$504,10,FALSE))</f>
        <v/>
      </c>
      <c r="Y173" s="61" t="str">
        <f t="shared" ref="Y173" si="362">IF(T173="","",IF(T173&gt;=43831,"令和"&amp;YEAR(T173)-2018,IF(T173&gt;=43586,"令和元",TEXT(T173,"ggg")&amp;IF(TEXT(T173,"e")="1","元",TEXT(T173,"e"))))&amp;TEXT(T173,"年m月d日"))</f>
        <v/>
      </c>
      <c r="Z173" s="61" t="str">
        <f t="shared" si="331"/>
        <v/>
      </c>
      <c r="AA173" s="61" t="str">
        <f t="shared" si="332"/>
        <v/>
      </c>
      <c r="AB173" s="61" t="str">
        <f t="shared" si="333"/>
        <v/>
      </c>
      <c r="AC17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7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73" s="59" t="str">
        <f>IF(VLOOKUP($A173,'02　利用者データ'!$A$4:$S$504,3,FALSE)="","",VLOOKUP($A173,'02　利用者データ'!$A$4:$S$504,3,FALSE))</f>
        <v/>
      </c>
      <c r="AF173" s="59"/>
      <c r="AG173" s="59"/>
      <c r="AH173" s="59"/>
      <c r="AI173" s="59"/>
      <c r="AJ173" s="59"/>
      <c r="AK173" s="59"/>
      <c r="AL173" s="59"/>
      <c r="AM173" s="62" t="str">
        <f t="shared" ref="AM173" si="363">IF(U173="","",IF(U173&gt;=43831,"令和"&amp;YEAR(U173)-2018,IF(U173&gt;=43586,"令和元",TEXT(U173,"ggg")&amp;IF(TEXT(U173,"e")="1","元",TEXT(U173,"e"))))&amp;TEXT(U173,"年m月d日"))</f>
        <v/>
      </c>
      <c r="AN173" s="63" t="str">
        <f t="shared" si="335"/>
        <v/>
      </c>
      <c r="AO173" s="63" t="str">
        <f t="shared" si="336"/>
        <v/>
      </c>
      <c r="AP173" s="63" t="str">
        <f t="shared" si="337"/>
        <v/>
      </c>
      <c r="AQ173" s="63" t="str">
        <f t="shared" si="338"/>
        <v/>
      </c>
      <c r="AR173" s="64" t="str">
        <f t="shared" si="339"/>
        <v/>
      </c>
    </row>
    <row r="174" spans="1:44" ht="21" customHeight="1" x14ac:dyDescent="0.15">
      <c r="A174" s="58"/>
      <c r="B174" s="58"/>
      <c r="C174" s="68" t="str">
        <f>IF(VLOOKUP($A173,'02　利用者データ'!$A$4:$S$504,9,FALSE)="","",VLOOKUP($A173,'02　利用者データ'!$A$4:$S$504,9,FALSE))</f>
        <v/>
      </c>
      <c r="D174" s="68"/>
      <c r="E174" s="68"/>
      <c r="F174" s="68"/>
      <c r="G174" s="68"/>
      <c r="H174" s="68"/>
      <c r="I174" s="68"/>
      <c r="J174" s="68"/>
      <c r="K174" s="69" t="str">
        <f>IF(VLOOKUP($A173,'02　利用者データ'!$A$4:$S$504,6,FALSE)="","",VLOOKUP($A173,'02　利用者データ'!$A$4:$S$504,6,FALSE))</f>
        <v/>
      </c>
      <c r="L174" s="70"/>
      <c r="M174" s="70"/>
      <c r="N174" s="70"/>
      <c r="O174" s="70"/>
      <c r="P174" s="70"/>
      <c r="Q174" s="70"/>
      <c r="R174" s="70"/>
      <c r="S174" s="70"/>
      <c r="T174" s="70"/>
      <c r="U174" s="71"/>
      <c r="V174" s="61" t="e">
        <f>IF(VLOOKUP($A174,'02　利用者データ'!$A$4:$S$504,10,FALSE)="","",VLOOKUP($A174,'02　利用者データ'!$A$4:$S$504,10,FALSE))</f>
        <v>#N/A</v>
      </c>
      <c r="W174" s="61" t="e">
        <f>IF(VLOOKUP($A174,'02　利用者データ'!$A$4:$S$504,10,FALSE)="","",VLOOKUP($A174,'02　利用者データ'!$A$4:$S$504,10,FALSE))</f>
        <v>#N/A</v>
      </c>
      <c r="X174" s="61" t="e">
        <f>IF(VLOOKUP($A174,'02　利用者データ'!$A$4:$S$504,10,FALSE)="","",VLOOKUP($A174,'02　利用者データ'!$A$4:$S$504,10,FALSE))</f>
        <v>#N/A</v>
      </c>
      <c r="Y174" s="61" t="str">
        <f t="shared" ref="Y174" si="364">IF(AQ174="","",IF($AR$15&gt;=43831,"令和"&amp;YEAR($AR$15)-2018,IF($AR$15&gt;=43586,"令和元",TEXT($AR$15,"ggg")&amp;IF(TEXT($AR$15,"e")="1","元",TEXT($AR$15,"e"))))&amp;TEXT($AR$15,"年m月d日"))</f>
        <v/>
      </c>
      <c r="Z174" s="61" t="str">
        <f t="shared" si="331"/>
        <v/>
      </c>
      <c r="AA174" s="61" t="str">
        <f t="shared" si="332"/>
        <v/>
      </c>
      <c r="AB174" s="61" t="str">
        <f t="shared" si="333"/>
        <v/>
      </c>
      <c r="AC17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7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74" s="68" t="str">
        <f>IF(VLOOKUP($A173,'02　利用者データ'!$A$4:$S$504,2,FALSE)="","",VLOOKUP($A173,'02　利用者データ'!$A$4:$S$504,2,FALSE))</f>
        <v/>
      </c>
      <c r="AF174" s="68"/>
      <c r="AG174" s="68"/>
      <c r="AH174" s="68"/>
      <c r="AI174" s="68"/>
      <c r="AJ174" s="68"/>
      <c r="AK174" s="68"/>
      <c r="AL174" s="68"/>
      <c r="AM174" s="65" t="str">
        <f t="shared" ref="AM174" si="365">IF(AV174="","",IF($AR$15&gt;=43831,"令和"&amp;YEAR($AR$15)-2018,IF($AR$15&gt;=43586,"令和元",TEXT($AR$15,"ggg")&amp;IF(TEXT($AR$15,"e")="1","元",TEXT($AR$15,"e"))))&amp;TEXT($AR$15,"年m月d日"))</f>
        <v/>
      </c>
      <c r="AN174" s="66" t="str">
        <f t="shared" si="335"/>
        <v/>
      </c>
      <c r="AO174" s="66" t="str">
        <f t="shared" si="336"/>
        <v/>
      </c>
      <c r="AP174" s="66" t="str">
        <f t="shared" si="337"/>
        <v/>
      </c>
      <c r="AQ174" s="66" t="str">
        <f t="shared" si="338"/>
        <v/>
      </c>
      <c r="AR174" s="67" t="str">
        <f t="shared" si="339"/>
        <v/>
      </c>
    </row>
    <row r="175" spans="1:44" ht="15" customHeight="1" x14ac:dyDescent="0.15">
      <c r="A175" s="58">
        <v>80</v>
      </c>
      <c r="B175" s="58"/>
      <c r="C175" s="59" t="str">
        <f>IF(VLOOKUP($A175,'02　利用者データ'!$A$4:$S$504,10,FALSE)="","",VLOOKUP($A175,'02　利用者データ'!$A$4:$S$504,10,FALSE))</f>
        <v/>
      </c>
      <c r="D175" s="59"/>
      <c r="E175" s="59"/>
      <c r="F175" s="59"/>
      <c r="G175" s="59"/>
      <c r="H175" s="59"/>
      <c r="I175" s="59"/>
      <c r="J175" s="59"/>
      <c r="K175" s="8" t="s">
        <v>10</v>
      </c>
      <c r="L175" s="60" t="str">
        <f>IF(VLOOKUP($A175,'02　利用者データ'!$A$4:$S$504,5,FALSE)="","",VLOOKUP($A175,'02　利用者データ'!$A$4:$S$504,5,FALSE))</f>
        <v/>
      </c>
      <c r="M175" s="60"/>
      <c r="N175" s="60"/>
      <c r="O175" s="60"/>
      <c r="P175" s="60"/>
      <c r="Q175" s="60"/>
      <c r="R175" s="60"/>
      <c r="S175" s="60"/>
      <c r="T175" s="12" t="str">
        <f>IF(VLOOKUP($A175,'02　利用者データ'!$A$4:$S$504,14,FALSE)="","",VLOOKUP($A175,'02　利用者データ'!$A$4:$S$504,14,FALSE))</f>
        <v/>
      </c>
      <c r="U175" s="13" t="str">
        <f>IF(VLOOKUP($A175,'02　利用者データ'!$A$4:$S$504,7,FALSE)="","",VLOOKUP($A175,'02　利用者データ'!$A$4:$S$504,7,FALSE))</f>
        <v/>
      </c>
      <c r="V175" s="61" t="str">
        <f>IF(VLOOKUP($A175,'02　利用者データ'!$A$4:$S$504,15,FALSE)="","",VLOOKUP($A175,'02　利用者データ'!$A$4:$S$504,15,FALSE))</f>
        <v/>
      </c>
      <c r="W175" s="61" t="str">
        <f>IF(VLOOKUP($A175,'02　利用者データ'!$A$4:$S$504,10,FALSE)="","",VLOOKUP($A175,'02　利用者データ'!$A$4:$S$504,10,FALSE))</f>
        <v/>
      </c>
      <c r="X175" s="61" t="str">
        <f>IF(VLOOKUP($A175,'02　利用者データ'!$A$4:$S$504,10,FALSE)="","",VLOOKUP($A175,'02　利用者データ'!$A$4:$S$504,10,FALSE))</f>
        <v/>
      </c>
      <c r="Y175" s="61" t="str">
        <f t="shared" ref="Y175" si="366">IF(T175="","",IF(T175&gt;=43831,"令和"&amp;YEAR(T175)-2018,IF(T175&gt;=43586,"令和元",TEXT(T175,"ggg")&amp;IF(TEXT(T175,"e")="1","元",TEXT(T175,"e"))))&amp;TEXT(T175,"年m月d日"))</f>
        <v/>
      </c>
      <c r="Z175" s="61" t="str">
        <f t="shared" si="331"/>
        <v/>
      </c>
      <c r="AA175" s="61" t="str">
        <f t="shared" si="332"/>
        <v/>
      </c>
      <c r="AB175" s="61" t="str">
        <f t="shared" si="333"/>
        <v/>
      </c>
      <c r="AC17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7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75" s="59" t="str">
        <f>IF(VLOOKUP($A175,'02　利用者データ'!$A$4:$S$504,3,FALSE)="","",VLOOKUP($A175,'02　利用者データ'!$A$4:$S$504,3,FALSE))</f>
        <v/>
      </c>
      <c r="AF175" s="59"/>
      <c r="AG175" s="59"/>
      <c r="AH175" s="59"/>
      <c r="AI175" s="59"/>
      <c r="AJ175" s="59"/>
      <c r="AK175" s="59"/>
      <c r="AL175" s="59"/>
      <c r="AM175" s="62" t="str">
        <f t="shared" ref="AM175" si="367">IF(U175="","",IF(U175&gt;=43831,"令和"&amp;YEAR(U175)-2018,IF(U175&gt;=43586,"令和元",TEXT(U175,"ggg")&amp;IF(TEXT(U175,"e")="1","元",TEXT(U175,"e"))))&amp;TEXT(U175,"年m月d日"))</f>
        <v/>
      </c>
      <c r="AN175" s="63" t="str">
        <f t="shared" si="335"/>
        <v/>
      </c>
      <c r="AO175" s="63" t="str">
        <f t="shared" si="336"/>
        <v/>
      </c>
      <c r="AP175" s="63" t="str">
        <f t="shared" si="337"/>
        <v/>
      </c>
      <c r="AQ175" s="63" t="str">
        <f t="shared" si="338"/>
        <v/>
      </c>
      <c r="AR175" s="64" t="str">
        <f t="shared" si="339"/>
        <v/>
      </c>
    </row>
    <row r="176" spans="1:44" ht="21" customHeight="1" x14ac:dyDescent="0.15">
      <c r="A176" s="58"/>
      <c r="B176" s="58"/>
      <c r="C176" s="68" t="str">
        <f>IF(VLOOKUP($A175,'02　利用者データ'!$A$4:$S$504,9,FALSE)="","",VLOOKUP($A175,'02　利用者データ'!$A$4:$S$504,9,FALSE))</f>
        <v/>
      </c>
      <c r="D176" s="68"/>
      <c r="E176" s="68"/>
      <c r="F176" s="68"/>
      <c r="G176" s="68"/>
      <c r="H176" s="68"/>
      <c r="I176" s="68"/>
      <c r="J176" s="68"/>
      <c r="K176" s="69" t="str">
        <f>IF(VLOOKUP($A175,'02　利用者データ'!$A$4:$S$504,6,FALSE)="","",VLOOKUP($A175,'02　利用者データ'!$A$4:$S$504,6,FALSE))</f>
        <v/>
      </c>
      <c r="L176" s="70"/>
      <c r="M176" s="70"/>
      <c r="N176" s="70"/>
      <c r="O176" s="70"/>
      <c r="P176" s="70"/>
      <c r="Q176" s="70"/>
      <c r="R176" s="70"/>
      <c r="S176" s="70"/>
      <c r="T176" s="70"/>
      <c r="U176" s="71"/>
      <c r="V176" s="61" t="e">
        <f>IF(VLOOKUP($A176,'02　利用者データ'!$A$4:$S$504,10,FALSE)="","",VLOOKUP($A176,'02　利用者データ'!$A$4:$S$504,10,FALSE))</f>
        <v>#N/A</v>
      </c>
      <c r="W176" s="61" t="e">
        <f>IF(VLOOKUP($A176,'02　利用者データ'!$A$4:$S$504,10,FALSE)="","",VLOOKUP($A176,'02　利用者データ'!$A$4:$S$504,10,FALSE))</f>
        <v>#N/A</v>
      </c>
      <c r="X176" s="61" t="e">
        <f>IF(VLOOKUP($A176,'02　利用者データ'!$A$4:$S$504,10,FALSE)="","",VLOOKUP($A176,'02　利用者データ'!$A$4:$S$504,10,FALSE))</f>
        <v>#N/A</v>
      </c>
      <c r="Y176" s="61" t="str">
        <f t="shared" ref="Y176" si="368">IF(AQ176="","",IF($AR$15&gt;=43831,"令和"&amp;YEAR($AR$15)-2018,IF($AR$15&gt;=43586,"令和元",TEXT($AR$15,"ggg")&amp;IF(TEXT($AR$15,"e")="1","元",TEXT($AR$15,"e"))))&amp;TEXT($AR$15,"年m月d日"))</f>
        <v/>
      </c>
      <c r="Z176" s="61" t="str">
        <f t="shared" si="331"/>
        <v/>
      </c>
      <c r="AA176" s="61" t="str">
        <f t="shared" si="332"/>
        <v/>
      </c>
      <c r="AB176" s="61" t="str">
        <f t="shared" si="333"/>
        <v/>
      </c>
      <c r="AC17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7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76" s="68" t="str">
        <f>IF(VLOOKUP($A175,'02　利用者データ'!$A$4:$S$504,2,FALSE)="","",VLOOKUP($A175,'02　利用者データ'!$A$4:$S$504,2,FALSE))</f>
        <v/>
      </c>
      <c r="AF176" s="68"/>
      <c r="AG176" s="68"/>
      <c r="AH176" s="68"/>
      <c r="AI176" s="68"/>
      <c r="AJ176" s="68"/>
      <c r="AK176" s="68"/>
      <c r="AL176" s="68"/>
      <c r="AM176" s="65" t="str">
        <f t="shared" ref="AM176" si="369">IF(AV176="","",IF($AR$15&gt;=43831,"令和"&amp;YEAR($AR$15)-2018,IF($AR$15&gt;=43586,"令和元",TEXT($AR$15,"ggg")&amp;IF(TEXT($AR$15,"e")="1","元",TEXT($AR$15,"e"))))&amp;TEXT($AR$15,"年m月d日"))</f>
        <v/>
      </c>
      <c r="AN176" s="66" t="str">
        <f t="shared" si="335"/>
        <v/>
      </c>
      <c r="AO176" s="66" t="str">
        <f t="shared" si="336"/>
        <v/>
      </c>
      <c r="AP176" s="66" t="str">
        <f t="shared" si="337"/>
        <v/>
      </c>
      <c r="AQ176" s="66" t="str">
        <f t="shared" si="338"/>
        <v/>
      </c>
      <c r="AR176" s="67" t="str">
        <f t="shared" si="339"/>
        <v/>
      </c>
    </row>
    <row r="177" spans="1:44" ht="15" customHeight="1" x14ac:dyDescent="0.15">
      <c r="A177" s="58">
        <v>81</v>
      </c>
      <c r="B177" s="58"/>
      <c r="C177" s="59" t="str">
        <f>IF(VLOOKUP($A177,'02　利用者データ'!$A$4:$S$504,10,FALSE)="","",VLOOKUP($A177,'02　利用者データ'!$A$4:$S$504,10,FALSE))</f>
        <v/>
      </c>
      <c r="D177" s="59"/>
      <c r="E177" s="59"/>
      <c r="F177" s="59"/>
      <c r="G177" s="59"/>
      <c r="H177" s="59"/>
      <c r="I177" s="59"/>
      <c r="J177" s="59"/>
      <c r="K177" s="8" t="s">
        <v>10</v>
      </c>
      <c r="L177" s="60" t="str">
        <f>IF(VLOOKUP($A177,'02　利用者データ'!$A$4:$S$504,5,FALSE)="","",VLOOKUP($A177,'02　利用者データ'!$A$4:$S$504,5,FALSE))</f>
        <v/>
      </c>
      <c r="M177" s="60"/>
      <c r="N177" s="60"/>
      <c r="O177" s="60"/>
      <c r="P177" s="60"/>
      <c r="Q177" s="60"/>
      <c r="R177" s="60"/>
      <c r="S177" s="60"/>
      <c r="T177" s="12" t="str">
        <f>IF(VLOOKUP($A177,'02　利用者データ'!$A$4:$S$504,14,FALSE)="","",VLOOKUP($A177,'02　利用者データ'!$A$4:$S$504,14,FALSE))</f>
        <v/>
      </c>
      <c r="U177" s="13" t="str">
        <f>IF(VLOOKUP($A177,'02　利用者データ'!$A$4:$S$504,7,FALSE)="","",VLOOKUP($A177,'02　利用者データ'!$A$4:$S$504,7,FALSE))</f>
        <v/>
      </c>
      <c r="V177" s="61" t="str">
        <f>IF(VLOOKUP($A177,'02　利用者データ'!$A$4:$S$504,15,FALSE)="","",VLOOKUP($A177,'02　利用者データ'!$A$4:$S$504,15,FALSE))</f>
        <v/>
      </c>
      <c r="W177" s="61" t="str">
        <f>IF(VLOOKUP($A177,'02　利用者データ'!$A$4:$S$504,10,FALSE)="","",VLOOKUP($A177,'02　利用者データ'!$A$4:$S$504,10,FALSE))</f>
        <v/>
      </c>
      <c r="X177" s="61" t="str">
        <f>IF(VLOOKUP($A177,'02　利用者データ'!$A$4:$S$504,10,FALSE)="","",VLOOKUP($A177,'02　利用者データ'!$A$4:$S$504,10,FALSE))</f>
        <v/>
      </c>
      <c r="Y177" s="61" t="str">
        <f t="shared" ref="Y177" si="370">IF(T177="","",IF(T177&gt;=43831,"令和"&amp;YEAR(T177)-2018,IF(T177&gt;=43586,"令和元",TEXT(T177,"ggg")&amp;IF(TEXT(T177,"e")="1","元",TEXT(T177,"e"))))&amp;TEXT(T177,"年m月d日"))</f>
        <v/>
      </c>
      <c r="Z177" s="61" t="str">
        <f t="shared" si="331"/>
        <v/>
      </c>
      <c r="AA177" s="61" t="str">
        <f t="shared" si="332"/>
        <v/>
      </c>
      <c r="AB177" s="61" t="str">
        <f t="shared" si="333"/>
        <v/>
      </c>
      <c r="AC17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7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77" s="59" t="str">
        <f>IF(VLOOKUP($A177,'02　利用者データ'!$A$4:$S$504,3,FALSE)="","",VLOOKUP($A177,'02　利用者データ'!$A$4:$S$504,3,FALSE))</f>
        <v/>
      </c>
      <c r="AF177" s="59"/>
      <c r="AG177" s="59"/>
      <c r="AH177" s="59"/>
      <c r="AI177" s="59"/>
      <c r="AJ177" s="59"/>
      <c r="AK177" s="59"/>
      <c r="AL177" s="59"/>
      <c r="AM177" s="62" t="str">
        <f t="shared" ref="AM177" si="371">IF(U177="","",IF(U177&gt;=43831,"令和"&amp;YEAR(U177)-2018,IF(U177&gt;=43586,"令和元",TEXT(U177,"ggg")&amp;IF(TEXT(U177,"e")="1","元",TEXT(U177,"e"))))&amp;TEXT(U177,"年m月d日"))</f>
        <v/>
      </c>
      <c r="AN177" s="63" t="str">
        <f t="shared" si="335"/>
        <v/>
      </c>
      <c r="AO177" s="63" t="str">
        <f t="shared" si="336"/>
        <v/>
      </c>
      <c r="AP177" s="63" t="str">
        <f t="shared" si="337"/>
        <v/>
      </c>
      <c r="AQ177" s="63" t="str">
        <f t="shared" si="338"/>
        <v/>
      </c>
      <c r="AR177" s="64" t="str">
        <f t="shared" si="339"/>
        <v/>
      </c>
    </row>
    <row r="178" spans="1:44" ht="21" customHeight="1" x14ac:dyDescent="0.15">
      <c r="A178" s="58"/>
      <c r="B178" s="58"/>
      <c r="C178" s="68" t="str">
        <f>IF(VLOOKUP($A177,'02　利用者データ'!$A$4:$S$504,9,FALSE)="","",VLOOKUP($A177,'02　利用者データ'!$A$4:$S$504,9,FALSE))</f>
        <v/>
      </c>
      <c r="D178" s="68"/>
      <c r="E178" s="68"/>
      <c r="F178" s="68"/>
      <c r="G178" s="68"/>
      <c r="H178" s="68"/>
      <c r="I178" s="68"/>
      <c r="J178" s="68"/>
      <c r="K178" s="69" t="str">
        <f>IF(VLOOKUP($A177,'02　利用者データ'!$A$4:$S$504,6,FALSE)="","",VLOOKUP($A177,'02　利用者データ'!$A$4:$S$504,6,FALSE))</f>
        <v/>
      </c>
      <c r="L178" s="70"/>
      <c r="M178" s="70"/>
      <c r="N178" s="70"/>
      <c r="O178" s="70"/>
      <c r="P178" s="70"/>
      <c r="Q178" s="70"/>
      <c r="R178" s="70"/>
      <c r="S178" s="70"/>
      <c r="T178" s="70"/>
      <c r="U178" s="71"/>
      <c r="V178" s="61" t="e">
        <f>IF(VLOOKUP($A178,'02　利用者データ'!$A$4:$S$504,10,FALSE)="","",VLOOKUP($A178,'02　利用者データ'!$A$4:$S$504,10,FALSE))</f>
        <v>#N/A</v>
      </c>
      <c r="W178" s="61" t="e">
        <f>IF(VLOOKUP($A178,'02　利用者データ'!$A$4:$S$504,10,FALSE)="","",VLOOKUP($A178,'02　利用者データ'!$A$4:$S$504,10,FALSE))</f>
        <v>#N/A</v>
      </c>
      <c r="X178" s="61" t="e">
        <f>IF(VLOOKUP($A178,'02　利用者データ'!$A$4:$S$504,10,FALSE)="","",VLOOKUP($A178,'02　利用者データ'!$A$4:$S$504,10,FALSE))</f>
        <v>#N/A</v>
      </c>
      <c r="Y178" s="61" t="str">
        <f t="shared" ref="Y178" si="372">IF(AQ178="","",IF($AR$15&gt;=43831,"令和"&amp;YEAR($AR$15)-2018,IF($AR$15&gt;=43586,"令和元",TEXT($AR$15,"ggg")&amp;IF(TEXT($AR$15,"e")="1","元",TEXT($AR$15,"e"))))&amp;TEXT($AR$15,"年m月d日"))</f>
        <v/>
      </c>
      <c r="Z178" s="61" t="str">
        <f t="shared" si="331"/>
        <v/>
      </c>
      <c r="AA178" s="61" t="str">
        <f t="shared" si="332"/>
        <v/>
      </c>
      <c r="AB178" s="61" t="str">
        <f t="shared" si="333"/>
        <v/>
      </c>
      <c r="AC17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7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78" s="68" t="str">
        <f>IF(VLOOKUP($A177,'02　利用者データ'!$A$4:$S$504,2,FALSE)="","",VLOOKUP($A177,'02　利用者データ'!$A$4:$S$504,2,FALSE))</f>
        <v/>
      </c>
      <c r="AF178" s="68"/>
      <c r="AG178" s="68"/>
      <c r="AH178" s="68"/>
      <c r="AI178" s="68"/>
      <c r="AJ178" s="68"/>
      <c r="AK178" s="68"/>
      <c r="AL178" s="68"/>
      <c r="AM178" s="65" t="str">
        <f t="shared" ref="AM178" si="373">IF(AV178="","",IF($AR$15&gt;=43831,"令和"&amp;YEAR($AR$15)-2018,IF($AR$15&gt;=43586,"令和元",TEXT($AR$15,"ggg")&amp;IF(TEXT($AR$15,"e")="1","元",TEXT($AR$15,"e"))))&amp;TEXT($AR$15,"年m月d日"))</f>
        <v/>
      </c>
      <c r="AN178" s="66" t="str">
        <f t="shared" si="335"/>
        <v/>
      </c>
      <c r="AO178" s="66" t="str">
        <f t="shared" si="336"/>
        <v/>
      </c>
      <c r="AP178" s="66" t="str">
        <f t="shared" si="337"/>
        <v/>
      </c>
      <c r="AQ178" s="66" t="str">
        <f t="shared" si="338"/>
        <v/>
      </c>
      <c r="AR178" s="67" t="str">
        <f t="shared" si="339"/>
        <v/>
      </c>
    </row>
    <row r="179" spans="1:44" ht="15" customHeight="1" x14ac:dyDescent="0.15">
      <c r="A179" s="58">
        <v>82</v>
      </c>
      <c r="B179" s="58"/>
      <c r="C179" s="59" t="str">
        <f>IF(VLOOKUP($A179,'02　利用者データ'!$A$4:$S$504,10,FALSE)="","",VLOOKUP($A179,'02　利用者データ'!$A$4:$S$504,10,FALSE))</f>
        <v/>
      </c>
      <c r="D179" s="59"/>
      <c r="E179" s="59"/>
      <c r="F179" s="59"/>
      <c r="G179" s="59"/>
      <c r="H179" s="59"/>
      <c r="I179" s="59"/>
      <c r="J179" s="59"/>
      <c r="K179" s="8" t="s">
        <v>10</v>
      </c>
      <c r="L179" s="60" t="str">
        <f>IF(VLOOKUP($A179,'02　利用者データ'!$A$4:$S$504,5,FALSE)="","",VLOOKUP($A179,'02　利用者データ'!$A$4:$S$504,5,FALSE))</f>
        <v/>
      </c>
      <c r="M179" s="60"/>
      <c r="N179" s="60"/>
      <c r="O179" s="60"/>
      <c r="P179" s="60"/>
      <c r="Q179" s="60"/>
      <c r="R179" s="60"/>
      <c r="S179" s="60"/>
      <c r="T179" s="12" t="str">
        <f>IF(VLOOKUP($A179,'02　利用者データ'!$A$4:$S$504,14,FALSE)="","",VLOOKUP($A179,'02　利用者データ'!$A$4:$S$504,14,FALSE))</f>
        <v/>
      </c>
      <c r="U179" s="13" t="str">
        <f>IF(VLOOKUP($A179,'02　利用者データ'!$A$4:$S$504,7,FALSE)="","",VLOOKUP($A179,'02　利用者データ'!$A$4:$S$504,7,FALSE))</f>
        <v/>
      </c>
      <c r="V179" s="61" t="str">
        <f>IF(VLOOKUP($A179,'02　利用者データ'!$A$4:$S$504,15,FALSE)="","",VLOOKUP($A179,'02　利用者データ'!$A$4:$S$504,15,FALSE))</f>
        <v/>
      </c>
      <c r="W179" s="61" t="str">
        <f>IF(VLOOKUP($A179,'02　利用者データ'!$A$4:$S$504,10,FALSE)="","",VLOOKUP($A179,'02　利用者データ'!$A$4:$S$504,10,FALSE))</f>
        <v/>
      </c>
      <c r="X179" s="61" t="str">
        <f>IF(VLOOKUP($A179,'02　利用者データ'!$A$4:$S$504,10,FALSE)="","",VLOOKUP($A179,'02　利用者データ'!$A$4:$S$504,10,FALSE))</f>
        <v/>
      </c>
      <c r="Y179" s="61" t="str">
        <f t="shared" ref="Y179" si="374">IF(T179="","",IF(T179&gt;=43831,"令和"&amp;YEAR(T179)-2018,IF(T179&gt;=43586,"令和元",TEXT(T179,"ggg")&amp;IF(TEXT(T179,"e")="1","元",TEXT(T179,"e"))))&amp;TEXT(T179,"年m月d日"))</f>
        <v/>
      </c>
      <c r="Z179" s="61" t="str">
        <f t="shared" si="331"/>
        <v/>
      </c>
      <c r="AA179" s="61" t="str">
        <f t="shared" si="332"/>
        <v/>
      </c>
      <c r="AB179" s="61" t="str">
        <f t="shared" si="333"/>
        <v/>
      </c>
      <c r="AC17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7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79" s="59" t="str">
        <f>IF(VLOOKUP($A179,'02　利用者データ'!$A$4:$S$504,3,FALSE)="","",VLOOKUP($A179,'02　利用者データ'!$A$4:$S$504,3,FALSE))</f>
        <v/>
      </c>
      <c r="AF179" s="59"/>
      <c r="AG179" s="59"/>
      <c r="AH179" s="59"/>
      <c r="AI179" s="59"/>
      <c r="AJ179" s="59"/>
      <c r="AK179" s="59"/>
      <c r="AL179" s="59"/>
      <c r="AM179" s="62" t="str">
        <f t="shared" ref="AM179" si="375">IF(U179="","",IF(U179&gt;=43831,"令和"&amp;YEAR(U179)-2018,IF(U179&gt;=43586,"令和元",TEXT(U179,"ggg")&amp;IF(TEXT(U179,"e")="1","元",TEXT(U179,"e"))))&amp;TEXT(U179,"年m月d日"))</f>
        <v/>
      </c>
      <c r="AN179" s="63" t="str">
        <f t="shared" si="335"/>
        <v/>
      </c>
      <c r="AO179" s="63" t="str">
        <f t="shared" si="336"/>
        <v/>
      </c>
      <c r="AP179" s="63" t="str">
        <f t="shared" si="337"/>
        <v/>
      </c>
      <c r="AQ179" s="63" t="str">
        <f t="shared" si="338"/>
        <v/>
      </c>
      <c r="AR179" s="64" t="str">
        <f t="shared" si="339"/>
        <v/>
      </c>
    </row>
    <row r="180" spans="1:44" ht="21" customHeight="1" x14ac:dyDescent="0.15">
      <c r="A180" s="58"/>
      <c r="B180" s="58"/>
      <c r="C180" s="68" t="str">
        <f>IF(VLOOKUP($A179,'02　利用者データ'!$A$4:$S$504,9,FALSE)="","",VLOOKUP($A179,'02　利用者データ'!$A$4:$S$504,9,FALSE))</f>
        <v/>
      </c>
      <c r="D180" s="68"/>
      <c r="E180" s="68"/>
      <c r="F180" s="68"/>
      <c r="G180" s="68"/>
      <c r="H180" s="68"/>
      <c r="I180" s="68"/>
      <c r="J180" s="68"/>
      <c r="K180" s="69" t="str">
        <f>IF(VLOOKUP($A179,'02　利用者データ'!$A$4:$S$504,6,FALSE)="","",VLOOKUP($A179,'02　利用者データ'!$A$4:$S$504,6,FALSE))</f>
        <v/>
      </c>
      <c r="L180" s="70"/>
      <c r="M180" s="70"/>
      <c r="N180" s="70"/>
      <c r="O180" s="70"/>
      <c r="P180" s="70"/>
      <c r="Q180" s="70"/>
      <c r="R180" s="70"/>
      <c r="S180" s="70"/>
      <c r="T180" s="70"/>
      <c r="U180" s="71"/>
      <c r="V180" s="61" t="e">
        <f>IF(VLOOKUP($A180,'02　利用者データ'!$A$4:$S$504,10,FALSE)="","",VLOOKUP($A180,'02　利用者データ'!$A$4:$S$504,10,FALSE))</f>
        <v>#N/A</v>
      </c>
      <c r="W180" s="61" t="e">
        <f>IF(VLOOKUP($A180,'02　利用者データ'!$A$4:$S$504,10,FALSE)="","",VLOOKUP($A180,'02　利用者データ'!$A$4:$S$504,10,FALSE))</f>
        <v>#N/A</v>
      </c>
      <c r="X180" s="61" t="e">
        <f>IF(VLOOKUP($A180,'02　利用者データ'!$A$4:$S$504,10,FALSE)="","",VLOOKUP($A180,'02　利用者データ'!$A$4:$S$504,10,FALSE))</f>
        <v>#N/A</v>
      </c>
      <c r="Y180" s="61" t="str">
        <f t="shared" ref="Y180" si="376">IF(AQ180="","",IF($AR$15&gt;=43831,"令和"&amp;YEAR($AR$15)-2018,IF($AR$15&gt;=43586,"令和元",TEXT($AR$15,"ggg")&amp;IF(TEXT($AR$15,"e")="1","元",TEXT($AR$15,"e"))))&amp;TEXT($AR$15,"年m月d日"))</f>
        <v/>
      </c>
      <c r="Z180" s="61" t="str">
        <f t="shared" si="331"/>
        <v/>
      </c>
      <c r="AA180" s="61" t="str">
        <f t="shared" si="332"/>
        <v/>
      </c>
      <c r="AB180" s="61" t="str">
        <f t="shared" si="333"/>
        <v/>
      </c>
      <c r="AC18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8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80" s="68" t="str">
        <f>IF(VLOOKUP($A179,'02　利用者データ'!$A$4:$S$504,2,FALSE)="","",VLOOKUP($A179,'02　利用者データ'!$A$4:$S$504,2,FALSE))</f>
        <v/>
      </c>
      <c r="AF180" s="68"/>
      <c r="AG180" s="68"/>
      <c r="AH180" s="68"/>
      <c r="AI180" s="68"/>
      <c r="AJ180" s="68"/>
      <c r="AK180" s="68"/>
      <c r="AL180" s="68"/>
      <c r="AM180" s="65" t="str">
        <f t="shared" ref="AM180" si="377">IF(AV180="","",IF($AR$15&gt;=43831,"令和"&amp;YEAR($AR$15)-2018,IF($AR$15&gt;=43586,"令和元",TEXT($AR$15,"ggg")&amp;IF(TEXT($AR$15,"e")="1","元",TEXT($AR$15,"e"))))&amp;TEXT($AR$15,"年m月d日"))</f>
        <v/>
      </c>
      <c r="AN180" s="66" t="str">
        <f t="shared" si="335"/>
        <v/>
      </c>
      <c r="AO180" s="66" t="str">
        <f t="shared" si="336"/>
        <v/>
      </c>
      <c r="AP180" s="66" t="str">
        <f t="shared" si="337"/>
        <v/>
      </c>
      <c r="AQ180" s="66" t="str">
        <f t="shared" si="338"/>
        <v/>
      </c>
      <c r="AR180" s="67" t="str">
        <f t="shared" si="339"/>
        <v/>
      </c>
    </row>
    <row r="181" spans="1:44" ht="15" customHeight="1" x14ac:dyDescent="0.15">
      <c r="A181" s="58">
        <v>83</v>
      </c>
      <c r="B181" s="58"/>
      <c r="C181" s="59" t="str">
        <f>IF(VLOOKUP($A181,'02　利用者データ'!$A$4:$S$504,10,FALSE)="","",VLOOKUP($A181,'02　利用者データ'!$A$4:$S$504,10,FALSE))</f>
        <v/>
      </c>
      <c r="D181" s="59"/>
      <c r="E181" s="59"/>
      <c r="F181" s="59"/>
      <c r="G181" s="59"/>
      <c r="H181" s="59"/>
      <c r="I181" s="59"/>
      <c r="J181" s="59"/>
      <c r="K181" s="8" t="s">
        <v>10</v>
      </c>
      <c r="L181" s="60" t="str">
        <f>IF(VLOOKUP($A181,'02　利用者データ'!$A$4:$S$504,5,FALSE)="","",VLOOKUP($A181,'02　利用者データ'!$A$4:$S$504,5,FALSE))</f>
        <v/>
      </c>
      <c r="M181" s="60"/>
      <c r="N181" s="60"/>
      <c r="O181" s="60"/>
      <c r="P181" s="60"/>
      <c r="Q181" s="60"/>
      <c r="R181" s="60"/>
      <c r="S181" s="60"/>
      <c r="T181" s="12" t="str">
        <f>IF(VLOOKUP($A181,'02　利用者データ'!$A$4:$S$504,14,FALSE)="","",VLOOKUP($A181,'02　利用者データ'!$A$4:$S$504,14,FALSE))</f>
        <v/>
      </c>
      <c r="U181" s="13" t="str">
        <f>IF(VLOOKUP($A181,'02　利用者データ'!$A$4:$S$504,7,FALSE)="","",VLOOKUP($A181,'02　利用者データ'!$A$4:$S$504,7,FALSE))</f>
        <v/>
      </c>
      <c r="V181" s="61" t="str">
        <f>IF(VLOOKUP($A181,'02　利用者データ'!$A$4:$S$504,15,FALSE)="","",VLOOKUP($A181,'02　利用者データ'!$A$4:$S$504,15,FALSE))</f>
        <v/>
      </c>
      <c r="W181" s="61" t="str">
        <f>IF(VLOOKUP($A181,'02　利用者データ'!$A$4:$S$504,10,FALSE)="","",VLOOKUP($A181,'02　利用者データ'!$A$4:$S$504,10,FALSE))</f>
        <v/>
      </c>
      <c r="X181" s="61" t="str">
        <f>IF(VLOOKUP($A181,'02　利用者データ'!$A$4:$S$504,10,FALSE)="","",VLOOKUP($A181,'02　利用者データ'!$A$4:$S$504,10,FALSE))</f>
        <v/>
      </c>
      <c r="Y181" s="61" t="str">
        <f t="shared" ref="Y181" si="378">IF(T181="","",IF(T181&gt;=43831,"令和"&amp;YEAR(T181)-2018,IF(T181&gt;=43586,"令和元",TEXT(T181,"ggg")&amp;IF(TEXT(T181,"e")="1","元",TEXT(T181,"e"))))&amp;TEXT(T181,"年m月d日"))</f>
        <v/>
      </c>
      <c r="Z181" s="61" t="str">
        <f t="shared" si="331"/>
        <v/>
      </c>
      <c r="AA181" s="61" t="str">
        <f t="shared" si="332"/>
        <v/>
      </c>
      <c r="AB181" s="61" t="str">
        <f t="shared" si="333"/>
        <v/>
      </c>
      <c r="AC18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8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81" s="59" t="str">
        <f>IF(VLOOKUP($A181,'02　利用者データ'!$A$4:$S$504,3,FALSE)="","",VLOOKUP($A181,'02　利用者データ'!$A$4:$S$504,3,FALSE))</f>
        <v/>
      </c>
      <c r="AF181" s="59"/>
      <c r="AG181" s="59"/>
      <c r="AH181" s="59"/>
      <c r="AI181" s="59"/>
      <c r="AJ181" s="59"/>
      <c r="AK181" s="59"/>
      <c r="AL181" s="59"/>
      <c r="AM181" s="62" t="str">
        <f t="shared" ref="AM181" si="379">IF(U181="","",IF(U181&gt;=43831,"令和"&amp;YEAR(U181)-2018,IF(U181&gt;=43586,"令和元",TEXT(U181,"ggg")&amp;IF(TEXT(U181,"e")="1","元",TEXT(U181,"e"))))&amp;TEXT(U181,"年m月d日"))</f>
        <v/>
      </c>
      <c r="AN181" s="63" t="str">
        <f t="shared" si="335"/>
        <v/>
      </c>
      <c r="AO181" s="63" t="str">
        <f t="shared" si="336"/>
        <v/>
      </c>
      <c r="AP181" s="63" t="str">
        <f t="shared" si="337"/>
        <v/>
      </c>
      <c r="AQ181" s="63" t="str">
        <f t="shared" si="338"/>
        <v/>
      </c>
      <c r="AR181" s="64" t="str">
        <f t="shared" si="339"/>
        <v/>
      </c>
    </row>
    <row r="182" spans="1:44" ht="21" customHeight="1" x14ac:dyDescent="0.15">
      <c r="A182" s="58"/>
      <c r="B182" s="58"/>
      <c r="C182" s="68" t="str">
        <f>IF(VLOOKUP($A181,'02　利用者データ'!$A$4:$S$504,9,FALSE)="","",VLOOKUP($A181,'02　利用者データ'!$A$4:$S$504,9,FALSE))</f>
        <v/>
      </c>
      <c r="D182" s="68"/>
      <c r="E182" s="68"/>
      <c r="F182" s="68"/>
      <c r="G182" s="68"/>
      <c r="H182" s="68"/>
      <c r="I182" s="68"/>
      <c r="J182" s="68"/>
      <c r="K182" s="69" t="str">
        <f>IF(VLOOKUP($A181,'02　利用者データ'!$A$4:$S$504,6,FALSE)="","",VLOOKUP($A181,'02　利用者データ'!$A$4:$S$504,6,FALSE))</f>
        <v/>
      </c>
      <c r="L182" s="70"/>
      <c r="M182" s="70"/>
      <c r="N182" s="70"/>
      <c r="O182" s="70"/>
      <c r="P182" s="70"/>
      <c r="Q182" s="70"/>
      <c r="R182" s="70"/>
      <c r="S182" s="70"/>
      <c r="T182" s="70"/>
      <c r="U182" s="71"/>
      <c r="V182" s="61" t="e">
        <f>IF(VLOOKUP($A182,'02　利用者データ'!$A$4:$S$504,10,FALSE)="","",VLOOKUP($A182,'02　利用者データ'!$A$4:$S$504,10,FALSE))</f>
        <v>#N/A</v>
      </c>
      <c r="W182" s="61" t="e">
        <f>IF(VLOOKUP($A182,'02　利用者データ'!$A$4:$S$504,10,FALSE)="","",VLOOKUP($A182,'02　利用者データ'!$A$4:$S$504,10,FALSE))</f>
        <v>#N/A</v>
      </c>
      <c r="X182" s="61" t="e">
        <f>IF(VLOOKUP($A182,'02　利用者データ'!$A$4:$S$504,10,FALSE)="","",VLOOKUP($A182,'02　利用者データ'!$A$4:$S$504,10,FALSE))</f>
        <v>#N/A</v>
      </c>
      <c r="Y182" s="61" t="str">
        <f t="shared" ref="Y182" si="380">IF(AQ182="","",IF($AR$15&gt;=43831,"令和"&amp;YEAR($AR$15)-2018,IF($AR$15&gt;=43586,"令和元",TEXT($AR$15,"ggg")&amp;IF(TEXT($AR$15,"e")="1","元",TEXT($AR$15,"e"))))&amp;TEXT($AR$15,"年m月d日"))</f>
        <v/>
      </c>
      <c r="Z182" s="61" t="str">
        <f t="shared" si="331"/>
        <v/>
      </c>
      <c r="AA182" s="61" t="str">
        <f t="shared" si="332"/>
        <v/>
      </c>
      <c r="AB182" s="61" t="str">
        <f t="shared" si="333"/>
        <v/>
      </c>
      <c r="AC18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8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82" s="68" t="str">
        <f>IF(VLOOKUP($A181,'02　利用者データ'!$A$4:$S$504,2,FALSE)="","",VLOOKUP($A181,'02　利用者データ'!$A$4:$S$504,2,FALSE))</f>
        <v/>
      </c>
      <c r="AF182" s="68"/>
      <c r="AG182" s="68"/>
      <c r="AH182" s="68"/>
      <c r="AI182" s="68"/>
      <c r="AJ182" s="68"/>
      <c r="AK182" s="68"/>
      <c r="AL182" s="68"/>
      <c r="AM182" s="65" t="str">
        <f t="shared" ref="AM182" si="381">IF(AV182="","",IF($AR$15&gt;=43831,"令和"&amp;YEAR($AR$15)-2018,IF($AR$15&gt;=43586,"令和元",TEXT($AR$15,"ggg")&amp;IF(TEXT($AR$15,"e")="1","元",TEXT($AR$15,"e"))))&amp;TEXT($AR$15,"年m月d日"))</f>
        <v/>
      </c>
      <c r="AN182" s="66" t="str">
        <f t="shared" si="335"/>
        <v/>
      </c>
      <c r="AO182" s="66" t="str">
        <f t="shared" si="336"/>
        <v/>
      </c>
      <c r="AP182" s="66" t="str">
        <f t="shared" si="337"/>
        <v/>
      </c>
      <c r="AQ182" s="66" t="str">
        <f t="shared" si="338"/>
        <v/>
      </c>
      <c r="AR182" s="67" t="str">
        <f t="shared" si="339"/>
        <v/>
      </c>
    </row>
    <row r="183" spans="1:44" ht="15" customHeight="1" x14ac:dyDescent="0.15">
      <c r="A183" s="58">
        <v>84</v>
      </c>
      <c r="B183" s="58"/>
      <c r="C183" s="59" t="str">
        <f>IF(VLOOKUP($A183,'02　利用者データ'!$A$4:$S$504,10,FALSE)="","",VLOOKUP($A183,'02　利用者データ'!$A$4:$S$504,10,FALSE))</f>
        <v/>
      </c>
      <c r="D183" s="59"/>
      <c r="E183" s="59"/>
      <c r="F183" s="59"/>
      <c r="G183" s="59"/>
      <c r="H183" s="59"/>
      <c r="I183" s="59"/>
      <c r="J183" s="59"/>
      <c r="K183" s="8" t="s">
        <v>10</v>
      </c>
      <c r="L183" s="60" t="str">
        <f>IF(VLOOKUP($A183,'02　利用者データ'!$A$4:$S$504,5,FALSE)="","",VLOOKUP($A183,'02　利用者データ'!$A$4:$S$504,5,FALSE))</f>
        <v/>
      </c>
      <c r="M183" s="60"/>
      <c r="N183" s="60"/>
      <c r="O183" s="60"/>
      <c r="P183" s="60"/>
      <c r="Q183" s="60"/>
      <c r="R183" s="60"/>
      <c r="S183" s="60"/>
      <c r="T183" s="12" t="str">
        <f>IF(VLOOKUP($A183,'02　利用者データ'!$A$4:$S$504,14,FALSE)="","",VLOOKUP($A183,'02　利用者データ'!$A$4:$S$504,14,FALSE))</f>
        <v/>
      </c>
      <c r="U183" s="13" t="str">
        <f>IF(VLOOKUP($A183,'02　利用者データ'!$A$4:$S$504,7,FALSE)="","",VLOOKUP($A183,'02　利用者データ'!$A$4:$S$504,7,FALSE))</f>
        <v/>
      </c>
      <c r="V183" s="61" t="str">
        <f>IF(VLOOKUP($A183,'02　利用者データ'!$A$4:$S$504,15,FALSE)="","",VLOOKUP($A183,'02　利用者データ'!$A$4:$S$504,15,FALSE))</f>
        <v/>
      </c>
      <c r="W183" s="61" t="str">
        <f>IF(VLOOKUP($A183,'02　利用者データ'!$A$4:$S$504,10,FALSE)="","",VLOOKUP($A183,'02　利用者データ'!$A$4:$S$504,10,FALSE))</f>
        <v/>
      </c>
      <c r="X183" s="61" t="str">
        <f>IF(VLOOKUP($A183,'02　利用者データ'!$A$4:$S$504,10,FALSE)="","",VLOOKUP($A183,'02　利用者データ'!$A$4:$S$504,10,FALSE))</f>
        <v/>
      </c>
      <c r="Y183" s="61" t="str">
        <f t="shared" ref="Y183" si="382">IF(T183="","",IF(T183&gt;=43831,"令和"&amp;YEAR(T183)-2018,IF(T183&gt;=43586,"令和元",TEXT(T183,"ggg")&amp;IF(TEXT(T183,"e")="1","元",TEXT(T183,"e"))))&amp;TEXT(T183,"年m月d日"))</f>
        <v/>
      </c>
      <c r="Z183" s="61" t="str">
        <f t="shared" si="331"/>
        <v/>
      </c>
      <c r="AA183" s="61" t="str">
        <f t="shared" si="332"/>
        <v/>
      </c>
      <c r="AB183" s="61" t="str">
        <f t="shared" si="333"/>
        <v/>
      </c>
      <c r="AC18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8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83" s="59" t="str">
        <f>IF(VLOOKUP($A183,'02　利用者データ'!$A$4:$S$504,3,FALSE)="","",VLOOKUP($A183,'02　利用者データ'!$A$4:$S$504,3,FALSE))</f>
        <v/>
      </c>
      <c r="AF183" s="59"/>
      <c r="AG183" s="59"/>
      <c r="AH183" s="59"/>
      <c r="AI183" s="59"/>
      <c r="AJ183" s="59"/>
      <c r="AK183" s="59"/>
      <c r="AL183" s="59"/>
      <c r="AM183" s="62" t="str">
        <f t="shared" ref="AM183" si="383">IF(U183="","",IF(U183&gt;=43831,"令和"&amp;YEAR(U183)-2018,IF(U183&gt;=43586,"令和元",TEXT(U183,"ggg")&amp;IF(TEXT(U183,"e")="1","元",TEXT(U183,"e"))))&amp;TEXT(U183,"年m月d日"))</f>
        <v/>
      </c>
      <c r="AN183" s="63" t="str">
        <f t="shared" si="335"/>
        <v/>
      </c>
      <c r="AO183" s="63" t="str">
        <f t="shared" si="336"/>
        <v/>
      </c>
      <c r="AP183" s="63" t="str">
        <f t="shared" si="337"/>
        <v/>
      </c>
      <c r="AQ183" s="63" t="str">
        <f t="shared" si="338"/>
        <v/>
      </c>
      <c r="AR183" s="64" t="str">
        <f t="shared" si="339"/>
        <v/>
      </c>
    </row>
    <row r="184" spans="1:44" ht="21" customHeight="1" x14ac:dyDescent="0.15">
      <c r="A184" s="58"/>
      <c r="B184" s="58"/>
      <c r="C184" s="68" t="str">
        <f>IF(VLOOKUP($A183,'02　利用者データ'!$A$4:$S$504,9,FALSE)="","",VLOOKUP($A183,'02　利用者データ'!$A$4:$S$504,9,FALSE))</f>
        <v/>
      </c>
      <c r="D184" s="68"/>
      <c r="E184" s="68"/>
      <c r="F184" s="68"/>
      <c r="G184" s="68"/>
      <c r="H184" s="68"/>
      <c r="I184" s="68"/>
      <c r="J184" s="68"/>
      <c r="K184" s="69" t="str">
        <f>IF(VLOOKUP($A183,'02　利用者データ'!$A$4:$S$504,6,FALSE)="","",VLOOKUP($A183,'02　利用者データ'!$A$4:$S$504,6,FALSE))</f>
        <v/>
      </c>
      <c r="L184" s="70"/>
      <c r="M184" s="70"/>
      <c r="N184" s="70"/>
      <c r="O184" s="70"/>
      <c r="P184" s="70"/>
      <c r="Q184" s="70"/>
      <c r="R184" s="70"/>
      <c r="S184" s="70"/>
      <c r="T184" s="70"/>
      <c r="U184" s="71"/>
      <c r="V184" s="61" t="e">
        <f>IF(VLOOKUP($A184,'02　利用者データ'!$A$4:$S$504,10,FALSE)="","",VLOOKUP($A184,'02　利用者データ'!$A$4:$S$504,10,FALSE))</f>
        <v>#N/A</v>
      </c>
      <c r="W184" s="61" t="e">
        <f>IF(VLOOKUP($A184,'02　利用者データ'!$A$4:$S$504,10,FALSE)="","",VLOOKUP($A184,'02　利用者データ'!$A$4:$S$504,10,FALSE))</f>
        <v>#N/A</v>
      </c>
      <c r="X184" s="61" t="e">
        <f>IF(VLOOKUP($A184,'02　利用者データ'!$A$4:$S$504,10,FALSE)="","",VLOOKUP($A184,'02　利用者データ'!$A$4:$S$504,10,FALSE))</f>
        <v>#N/A</v>
      </c>
      <c r="Y184" s="61" t="str">
        <f t="shared" ref="Y184" si="384">IF(AQ184="","",IF($AR$15&gt;=43831,"令和"&amp;YEAR($AR$15)-2018,IF($AR$15&gt;=43586,"令和元",TEXT($AR$15,"ggg")&amp;IF(TEXT($AR$15,"e")="1","元",TEXT($AR$15,"e"))))&amp;TEXT($AR$15,"年m月d日"))</f>
        <v/>
      </c>
      <c r="Z184" s="61" t="str">
        <f t="shared" si="331"/>
        <v/>
      </c>
      <c r="AA184" s="61" t="str">
        <f t="shared" si="332"/>
        <v/>
      </c>
      <c r="AB184" s="61" t="str">
        <f t="shared" si="333"/>
        <v/>
      </c>
      <c r="AC18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8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84" s="68" t="str">
        <f>IF(VLOOKUP($A183,'02　利用者データ'!$A$4:$S$504,2,FALSE)="","",VLOOKUP($A183,'02　利用者データ'!$A$4:$S$504,2,FALSE))</f>
        <v/>
      </c>
      <c r="AF184" s="68"/>
      <c r="AG184" s="68"/>
      <c r="AH184" s="68"/>
      <c r="AI184" s="68"/>
      <c r="AJ184" s="68"/>
      <c r="AK184" s="68"/>
      <c r="AL184" s="68"/>
      <c r="AM184" s="65" t="str">
        <f t="shared" ref="AM184" si="385">IF(AV184="","",IF($AR$15&gt;=43831,"令和"&amp;YEAR($AR$15)-2018,IF($AR$15&gt;=43586,"令和元",TEXT($AR$15,"ggg")&amp;IF(TEXT($AR$15,"e")="1","元",TEXT($AR$15,"e"))))&amp;TEXT($AR$15,"年m月d日"))</f>
        <v/>
      </c>
      <c r="AN184" s="66" t="str">
        <f t="shared" si="335"/>
        <v/>
      </c>
      <c r="AO184" s="66" t="str">
        <f t="shared" si="336"/>
        <v/>
      </c>
      <c r="AP184" s="66" t="str">
        <f t="shared" si="337"/>
        <v/>
      </c>
      <c r="AQ184" s="66" t="str">
        <f t="shared" si="338"/>
        <v/>
      </c>
      <c r="AR184" s="67" t="str">
        <f t="shared" si="339"/>
        <v/>
      </c>
    </row>
    <row r="185" spans="1:44" ht="15" customHeight="1" x14ac:dyDescent="0.15">
      <c r="A185" s="58">
        <v>85</v>
      </c>
      <c r="B185" s="58"/>
      <c r="C185" s="59" t="str">
        <f>IF(VLOOKUP($A185,'02　利用者データ'!$A$4:$S$504,10,FALSE)="","",VLOOKUP($A185,'02　利用者データ'!$A$4:$S$504,10,FALSE))</f>
        <v/>
      </c>
      <c r="D185" s="59"/>
      <c r="E185" s="59"/>
      <c r="F185" s="59"/>
      <c r="G185" s="59"/>
      <c r="H185" s="59"/>
      <c r="I185" s="59"/>
      <c r="J185" s="59"/>
      <c r="K185" s="8" t="s">
        <v>10</v>
      </c>
      <c r="L185" s="60" t="str">
        <f>IF(VLOOKUP($A185,'02　利用者データ'!$A$4:$S$504,5,FALSE)="","",VLOOKUP($A185,'02　利用者データ'!$A$4:$S$504,5,FALSE))</f>
        <v/>
      </c>
      <c r="M185" s="60"/>
      <c r="N185" s="60"/>
      <c r="O185" s="60"/>
      <c r="P185" s="60"/>
      <c r="Q185" s="60"/>
      <c r="R185" s="60"/>
      <c r="S185" s="60"/>
      <c r="T185" s="12" t="str">
        <f>IF(VLOOKUP($A185,'02　利用者データ'!$A$4:$S$504,14,FALSE)="","",VLOOKUP($A185,'02　利用者データ'!$A$4:$S$504,14,FALSE))</f>
        <v/>
      </c>
      <c r="U185" s="13" t="str">
        <f>IF(VLOOKUP($A185,'02　利用者データ'!$A$4:$S$504,7,FALSE)="","",VLOOKUP($A185,'02　利用者データ'!$A$4:$S$504,7,FALSE))</f>
        <v/>
      </c>
      <c r="V185" s="61" t="str">
        <f>IF(VLOOKUP($A185,'02　利用者データ'!$A$4:$S$504,15,FALSE)="","",VLOOKUP($A185,'02　利用者データ'!$A$4:$S$504,15,FALSE))</f>
        <v/>
      </c>
      <c r="W185" s="61" t="str">
        <f>IF(VLOOKUP($A185,'02　利用者データ'!$A$4:$S$504,10,FALSE)="","",VLOOKUP($A185,'02　利用者データ'!$A$4:$S$504,10,FALSE))</f>
        <v/>
      </c>
      <c r="X185" s="61" t="str">
        <f>IF(VLOOKUP($A185,'02　利用者データ'!$A$4:$S$504,10,FALSE)="","",VLOOKUP($A185,'02　利用者データ'!$A$4:$S$504,10,FALSE))</f>
        <v/>
      </c>
      <c r="Y185" s="61" t="str">
        <f t="shared" ref="Y185" si="386">IF(T185="","",IF(T185&gt;=43831,"令和"&amp;YEAR(T185)-2018,IF(T185&gt;=43586,"令和元",TEXT(T185,"ggg")&amp;IF(TEXT(T185,"e")="1","元",TEXT(T185,"e"))))&amp;TEXT(T185,"年m月d日"))</f>
        <v/>
      </c>
      <c r="Z185" s="61" t="str">
        <f t="shared" si="331"/>
        <v/>
      </c>
      <c r="AA185" s="61" t="str">
        <f t="shared" si="332"/>
        <v/>
      </c>
      <c r="AB185" s="61" t="str">
        <f t="shared" si="333"/>
        <v/>
      </c>
      <c r="AC18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8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85" s="59" t="str">
        <f>IF(VLOOKUP($A185,'02　利用者データ'!$A$4:$S$504,3,FALSE)="","",VLOOKUP($A185,'02　利用者データ'!$A$4:$S$504,3,FALSE))</f>
        <v/>
      </c>
      <c r="AF185" s="59"/>
      <c r="AG185" s="59"/>
      <c r="AH185" s="59"/>
      <c r="AI185" s="59"/>
      <c r="AJ185" s="59"/>
      <c r="AK185" s="59"/>
      <c r="AL185" s="59"/>
      <c r="AM185" s="62" t="str">
        <f t="shared" ref="AM185" si="387">IF(U185="","",IF(U185&gt;=43831,"令和"&amp;YEAR(U185)-2018,IF(U185&gt;=43586,"令和元",TEXT(U185,"ggg")&amp;IF(TEXT(U185,"e")="1","元",TEXT(U185,"e"))))&amp;TEXT(U185,"年m月d日"))</f>
        <v/>
      </c>
      <c r="AN185" s="63" t="str">
        <f t="shared" si="335"/>
        <v/>
      </c>
      <c r="AO185" s="63" t="str">
        <f t="shared" si="336"/>
        <v/>
      </c>
      <c r="AP185" s="63" t="str">
        <f t="shared" si="337"/>
        <v/>
      </c>
      <c r="AQ185" s="63" t="str">
        <f t="shared" si="338"/>
        <v/>
      </c>
      <c r="AR185" s="64" t="str">
        <f t="shared" si="339"/>
        <v/>
      </c>
    </row>
    <row r="186" spans="1:44" ht="21" customHeight="1" x14ac:dyDescent="0.15">
      <c r="A186" s="58"/>
      <c r="B186" s="58"/>
      <c r="C186" s="68" t="str">
        <f>IF(VLOOKUP($A185,'02　利用者データ'!$A$4:$S$504,9,FALSE)="","",VLOOKUP($A185,'02　利用者データ'!$A$4:$S$504,9,FALSE))</f>
        <v/>
      </c>
      <c r="D186" s="68"/>
      <c r="E186" s="68"/>
      <c r="F186" s="68"/>
      <c r="G186" s="68"/>
      <c r="H186" s="68"/>
      <c r="I186" s="68"/>
      <c r="J186" s="68"/>
      <c r="K186" s="69" t="str">
        <f>IF(VLOOKUP($A185,'02　利用者データ'!$A$4:$S$504,6,FALSE)="","",VLOOKUP($A185,'02　利用者データ'!$A$4:$S$504,6,FALSE))</f>
        <v/>
      </c>
      <c r="L186" s="70"/>
      <c r="M186" s="70"/>
      <c r="N186" s="70"/>
      <c r="O186" s="70"/>
      <c r="P186" s="70"/>
      <c r="Q186" s="70"/>
      <c r="R186" s="70"/>
      <c r="S186" s="70"/>
      <c r="T186" s="70"/>
      <c r="U186" s="71"/>
      <c r="V186" s="61" t="e">
        <f>IF(VLOOKUP($A186,'02　利用者データ'!$A$4:$S$504,10,FALSE)="","",VLOOKUP($A186,'02　利用者データ'!$A$4:$S$504,10,FALSE))</f>
        <v>#N/A</v>
      </c>
      <c r="W186" s="61" t="e">
        <f>IF(VLOOKUP($A186,'02　利用者データ'!$A$4:$S$504,10,FALSE)="","",VLOOKUP($A186,'02　利用者データ'!$A$4:$S$504,10,FALSE))</f>
        <v>#N/A</v>
      </c>
      <c r="X186" s="61" t="e">
        <f>IF(VLOOKUP($A186,'02　利用者データ'!$A$4:$S$504,10,FALSE)="","",VLOOKUP($A186,'02　利用者データ'!$A$4:$S$504,10,FALSE))</f>
        <v>#N/A</v>
      </c>
      <c r="Y186" s="61" t="str">
        <f t="shared" ref="Y186" si="388">IF(AQ186="","",IF($AR$15&gt;=43831,"令和"&amp;YEAR($AR$15)-2018,IF($AR$15&gt;=43586,"令和元",TEXT($AR$15,"ggg")&amp;IF(TEXT($AR$15,"e")="1","元",TEXT($AR$15,"e"))))&amp;TEXT($AR$15,"年m月d日"))</f>
        <v/>
      </c>
      <c r="Z186" s="61" t="str">
        <f t="shared" si="331"/>
        <v/>
      </c>
      <c r="AA186" s="61" t="str">
        <f t="shared" si="332"/>
        <v/>
      </c>
      <c r="AB186" s="61" t="str">
        <f t="shared" si="333"/>
        <v/>
      </c>
      <c r="AC18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8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86" s="68" t="str">
        <f>IF(VLOOKUP($A185,'02　利用者データ'!$A$4:$S$504,2,FALSE)="","",VLOOKUP($A185,'02　利用者データ'!$A$4:$S$504,2,FALSE))</f>
        <v/>
      </c>
      <c r="AF186" s="68"/>
      <c r="AG186" s="68"/>
      <c r="AH186" s="68"/>
      <c r="AI186" s="68"/>
      <c r="AJ186" s="68"/>
      <c r="AK186" s="68"/>
      <c r="AL186" s="68"/>
      <c r="AM186" s="65" t="str">
        <f t="shared" ref="AM186" si="389">IF(AV186="","",IF($AR$15&gt;=43831,"令和"&amp;YEAR($AR$15)-2018,IF($AR$15&gt;=43586,"令和元",TEXT($AR$15,"ggg")&amp;IF(TEXT($AR$15,"e")="1","元",TEXT($AR$15,"e"))))&amp;TEXT($AR$15,"年m月d日"))</f>
        <v/>
      </c>
      <c r="AN186" s="66" t="str">
        <f t="shared" si="335"/>
        <v/>
      </c>
      <c r="AO186" s="66" t="str">
        <f t="shared" si="336"/>
        <v/>
      </c>
      <c r="AP186" s="66" t="str">
        <f t="shared" si="337"/>
        <v/>
      </c>
      <c r="AQ186" s="66" t="str">
        <f t="shared" si="338"/>
        <v/>
      </c>
      <c r="AR186" s="67" t="str">
        <f t="shared" si="339"/>
        <v/>
      </c>
    </row>
    <row r="187" spans="1:44" ht="15" customHeight="1" x14ac:dyDescent="0.15">
      <c r="A187" s="58">
        <v>86</v>
      </c>
      <c r="B187" s="58"/>
      <c r="C187" s="59" t="str">
        <f>IF(VLOOKUP($A187,'02　利用者データ'!$A$4:$S$504,10,FALSE)="","",VLOOKUP($A187,'02　利用者データ'!$A$4:$S$504,10,FALSE))</f>
        <v/>
      </c>
      <c r="D187" s="59"/>
      <c r="E187" s="59"/>
      <c r="F187" s="59"/>
      <c r="G187" s="59"/>
      <c r="H187" s="59"/>
      <c r="I187" s="59"/>
      <c r="J187" s="59"/>
      <c r="K187" s="8" t="s">
        <v>10</v>
      </c>
      <c r="L187" s="60" t="str">
        <f>IF(VLOOKUP($A187,'02　利用者データ'!$A$4:$S$504,5,FALSE)="","",VLOOKUP($A187,'02　利用者データ'!$A$4:$S$504,5,FALSE))</f>
        <v/>
      </c>
      <c r="M187" s="60"/>
      <c r="N187" s="60"/>
      <c r="O187" s="60"/>
      <c r="P187" s="60"/>
      <c r="Q187" s="60"/>
      <c r="R187" s="60"/>
      <c r="S187" s="60"/>
      <c r="T187" s="12" t="str">
        <f>IF(VLOOKUP($A187,'02　利用者データ'!$A$4:$S$504,14,FALSE)="","",VLOOKUP($A187,'02　利用者データ'!$A$4:$S$504,14,FALSE))</f>
        <v/>
      </c>
      <c r="U187" s="13" t="str">
        <f>IF(VLOOKUP($A187,'02　利用者データ'!$A$4:$S$504,7,FALSE)="","",VLOOKUP($A187,'02　利用者データ'!$A$4:$S$504,7,FALSE))</f>
        <v/>
      </c>
      <c r="V187" s="61" t="str">
        <f>IF(VLOOKUP($A187,'02　利用者データ'!$A$4:$S$504,15,FALSE)="","",VLOOKUP($A187,'02　利用者データ'!$A$4:$S$504,15,FALSE))</f>
        <v/>
      </c>
      <c r="W187" s="61" t="str">
        <f>IF(VLOOKUP($A187,'02　利用者データ'!$A$4:$S$504,10,FALSE)="","",VLOOKUP($A187,'02　利用者データ'!$A$4:$S$504,10,FALSE))</f>
        <v/>
      </c>
      <c r="X187" s="61" t="str">
        <f>IF(VLOOKUP($A187,'02　利用者データ'!$A$4:$S$504,10,FALSE)="","",VLOOKUP($A187,'02　利用者データ'!$A$4:$S$504,10,FALSE))</f>
        <v/>
      </c>
      <c r="Y187" s="61" t="str">
        <f t="shared" ref="Y187" si="390">IF(T187="","",IF(T187&gt;=43831,"令和"&amp;YEAR(T187)-2018,IF(T187&gt;=43586,"令和元",TEXT(T187,"ggg")&amp;IF(TEXT(T187,"e")="1","元",TEXT(T187,"e"))))&amp;TEXT(T187,"年m月d日"))</f>
        <v/>
      </c>
      <c r="Z187" s="61" t="str">
        <f t="shared" si="331"/>
        <v/>
      </c>
      <c r="AA187" s="61" t="str">
        <f t="shared" si="332"/>
        <v/>
      </c>
      <c r="AB187" s="61" t="str">
        <f t="shared" si="333"/>
        <v/>
      </c>
      <c r="AC18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8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87" s="59" t="str">
        <f>IF(VLOOKUP($A187,'02　利用者データ'!$A$4:$S$504,3,FALSE)="","",VLOOKUP($A187,'02　利用者データ'!$A$4:$S$504,3,FALSE))</f>
        <v/>
      </c>
      <c r="AF187" s="59"/>
      <c r="AG187" s="59"/>
      <c r="AH187" s="59"/>
      <c r="AI187" s="59"/>
      <c r="AJ187" s="59"/>
      <c r="AK187" s="59"/>
      <c r="AL187" s="59"/>
      <c r="AM187" s="62" t="str">
        <f t="shared" ref="AM187" si="391">IF(U187="","",IF(U187&gt;=43831,"令和"&amp;YEAR(U187)-2018,IF(U187&gt;=43586,"令和元",TEXT(U187,"ggg")&amp;IF(TEXT(U187,"e")="1","元",TEXT(U187,"e"))))&amp;TEXT(U187,"年m月d日"))</f>
        <v/>
      </c>
      <c r="AN187" s="63" t="str">
        <f t="shared" si="335"/>
        <v/>
      </c>
      <c r="AO187" s="63" t="str">
        <f t="shared" si="336"/>
        <v/>
      </c>
      <c r="AP187" s="63" t="str">
        <f t="shared" si="337"/>
        <v/>
      </c>
      <c r="AQ187" s="63" t="str">
        <f t="shared" si="338"/>
        <v/>
      </c>
      <c r="AR187" s="64" t="str">
        <f t="shared" si="339"/>
        <v/>
      </c>
    </row>
    <row r="188" spans="1:44" ht="21" customHeight="1" x14ac:dyDescent="0.15">
      <c r="A188" s="58"/>
      <c r="B188" s="58"/>
      <c r="C188" s="68" t="str">
        <f>IF(VLOOKUP($A187,'02　利用者データ'!$A$4:$S$504,9,FALSE)="","",VLOOKUP($A187,'02　利用者データ'!$A$4:$S$504,9,FALSE))</f>
        <v/>
      </c>
      <c r="D188" s="68"/>
      <c r="E188" s="68"/>
      <c r="F188" s="68"/>
      <c r="G188" s="68"/>
      <c r="H188" s="68"/>
      <c r="I188" s="68"/>
      <c r="J188" s="68"/>
      <c r="K188" s="69" t="str">
        <f>IF(VLOOKUP($A187,'02　利用者データ'!$A$4:$S$504,6,FALSE)="","",VLOOKUP($A187,'02　利用者データ'!$A$4:$S$504,6,FALSE))</f>
        <v/>
      </c>
      <c r="L188" s="70"/>
      <c r="M188" s="70"/>
      <c r="N188" s="70"/>
      <c r="O188" s="70"/>
      <c r="P188" s="70"/>
      <c r="Q188" s="70"/>
      <c r="R188" s="70"/>
      <c r="S188" s="70"/>
      <c r="T188" s="70"/>
      <c r="U188" s="71"/>
      <c r="V188" s="61" t="e">
        <f>IF(VLOOKUP($A188,'02　利用者データ'!$A$4:$S$504,10,FALSE)="","",VLOOKUP($A188,'02　利用者データ'!$A$4:$S$504,10,FALSE))</f>
        <v>#N/A</v>
      </c>
      <c r="W188" s="61" t="e">
        <f>IF(VLOOKUP($A188,'02　利用者データ'!$A$4:$S$504,10,FALSE)="","",VLOOKUP($A188,'02　利用者データ'!$A$4:$S$504,10,FALSE))</f>
        <v>#N/A</v>
      </c>
      <c r="X188" s="61" t="e">
        <f>IF(VLOOKUP($A188,'02　利用者データ'!$A$4:$S$504,10,FALSE)="","",VLOOKUP($A188,'02　利用者データ'!$A$4:$S$504,10,FALSE))</f>
        <v>#N/A</v>
      </c>
      <c r="Y188" s="61" t="str">
        <f t="shared" ref="Y188" si="392">IF(AQ188="","",IF($AR$15&gt;=43831,"令和"&amp;YEAR($AR$15)-2018,IF($AR$15&gt;=43586,"令和元",TEXT($AR$15,"ggg")&amp;IF(TEXT($AR$15,"e")="1","元",TEXT($AR$15,"e"))))&amp;TEXT($AR$15,"年m月d日"))</f>
        <v/>
      </c>
      <c r="Z188" s="61" t="str">
        <f t="shared" si="331"/>
        <v/>
      </c>
      <c r="AA188" s="61" t="str">
        <f t="shared" si="332"/>
        <v/>
      </c>
      <c r="AB188" s="61" t="str">
        <f t="shared" si="333"/>
        <v/>
      </c>
      <c r="AC18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8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88" s="68" t="str">
        <f>IF(VLOOKUP($A187,'02　利用者データ'!$A$4:$S$504,2,FALSE)="","",VLOOKUP($A187,'02　利用者データ'!$A$4:$S$504,2,FALSE))</f>
        <v/>
      </c>
      <c r="AF188" s="68"/>
      <c r="AG188" s="68"/>
      <c r="AH188" s="68"/>
      <c r="AI188" s="68"/>
      <c r="AJ188" s="68"/>
      <c r="AK188" s="68"/>
      <c r="AL188" s="68"/>
      <c r="AM188" s="65" t="str">
        <f t="shared" ref="AM188" si="393">IF(AV188="","",IF($AR$15&gt;=43831,"令和"&amp;YEAR($AR$15)-2018,IF($AR$15&gt;=43586,"令和元",TEXT($AR$15,"ggg")&amp;IF(TEXT($AR$15,"e")="1","元",TEXT($AR$15,"e"))))&amp;TEXT($AR$15,"年m月d日"))</f>
        <v/>
      </c>
      <c r="AN188" s="66" t="str">
        <f t="shared" si="335"/>
        <v/>
      </c>
      <c r="AO188" s="66" t="str">
        <f t="shared" si="336"/>
        <v/>
      </c>
      <c r="AP188" s="66" t="str">
        <f t="shared" si="337"/>
        <v/>
      </c>
      <c r="AQ188" s="66" t="str">
        <f t="shared" si="338"/>
        <v/>
      </c>
      <c r="AR188" s="67" t="str">
        <f t="shared" si="339"/>
        <v/>
      </c>
    </row>
    <row r="189" spans="1:44" ht="15" customHeight="1" x14ac:dyDescent="0.15">
      <c r="A189" s="58">
        <v>87</v>
      </c>
      <c r="B189" s="58"/>
      <c r="C189" s="59" t="str">
        <f>IF(VLOOKUP($A189,'02　利用者データ'!$A$4:$S$504,10,FALSE)="","",VLOOKUP($A189,'02　利用者データ'!$A$4:$S$504,10,FALSE))</f>
        <v/>
      </c>
      <c r="D189" s="59"/>
      <c r="E189" s="59"/>
      <c r="F189" s="59"/>
      <c r="G189" s="59"/>
      <c r="H189" s="59"/>
      <c r="I189" s="59"/>
      <c r="J189" s="59"/>
      <c r="K189" s="8" t="s">
        <v>10</v>
      </c>
      <c r="L189" s="60" t="str">
        <f>IF(VLOOKUP($A189,'02　利用者データ'!$A$4:$S$504,5,FALSE)="","",VLOOKUP($A189,'02　利用者データ'!$A$4:$S$504,5,FALSE))</f>
        <v/>
      </c>
      <c r="M189" s="60"/>
      <c r="N189" s="60"/>
      <c r="O189" s="60"/>
      <c r="P189" s="60"/>
      <c r="Q189" s="60"/>
      <c r="R189" s="60"/>
      <c r="S189" s="60"/>
      <c r="T189" s="12" t="str">
        <f>IF(VLOOKUP($A189,'02　利用者データ'!$A$4:$S$504,14,FALSE)="","",VLOOKUP($A189,'02　利用者データ'!$A$4:$S$504,14,FALSE))</f>
        <v/>
      </c>
      <c r="U189" s="13" t="str">
        <f>IF(VLOOKUP($A189,'02　利用者データ'!$A$4:$S$504,7,FALSE)="","",VLOOKUP($A189,'02　利用者データ'!$A$4:$S$504,7,FALSE))</f>
        <v/>
      </c>
      <c r="V189" s="61" t="str">
        <f>IF(VLOOKUP($A189,'02　利用者データ'!$A$4:$S$504,15,FALSE)="","",VLOOKUP($A189,'02　利用者データ'!$A$4:$S$504,15,FALSE))</f>
        <v/>
      </c>
      <c r="W189" s="61" t="str">
        <f>IF(VLOOKUP($A189,'02　利用者データ'!$A$4:$S$504,10,FALSE)="","",VLOOKUP($A189,'02　利用者データ'!$A$4:$S$504,10,FALSE))</f>
        <v/>
      </c>
      <c r="X189" s="61" t="str">
        <f>IF(VLOOKUP($A189,'02　利用者データ'!$A$4:$S$504,10,FALSE)="","",VLOOKUP($A189,'02　利用者データ'!$A$4:$S$504,10,FALSE))</f>
        <v/>
      </c>
      <c r="Y189" s="61" t="str">
        <f t="shared" ref="Y189" si="394">IF(T189="","",IF(T189&gt;=43831,"令和"&amp;YEAR(T189)-2018,IF(T189&gt;=43586,"令和元",TEXT(T189,"ggg")&amp;IF(TEXT(T189,"e")="1","元",TEXT(T189,"e"))))&amp;TEXT(T189,"年m月d日"))</f>
        <v/>
      </c>
      <c r="Z189" s="61" t="str">
        <f t="shared" si="331"/>
        <v/>
      </c>
      <c r="AA189" s="61" t="str">
        <f t="shared" si="332"/>
        <v/>
      </c>
      <c r="AB189" s="61" t="str">
        <f t="shared" si="333"/>
        <v/>
      </c>
      <c r="AC18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8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89" s="59" t="str">
        <f>IF(VLOOKUP($A189,'02　利用者データ'!$A$4:$S$504,3,FALSE)="","",VLOOKUP($A189,'02　利用者データ'!$A$4:$S$504,3,FALSE))</f>
        <v/>
      </c>
      <c r="AF189" s="59"/>
      <c r="AG189" s="59"/>
      <c r="AH189" s="59"/>
      <c r="AI189" s="59"/>
      <c r="AJ189" s="59"/>
      <c r="AK189" s="59"/>
      <c r="AL189" s="59"/>
      <c r="AM189" s="62" t="str">
        <f t="shared" ref="AM189" si="395">IF(U189="","",IF(U189&gt;=43831,"令和"&amp;YEAR(U189)-2018,IF(U189&gt;=43586,"令和元",TEXT(U189,"ggg")&amp;IF(TEXT(U189,"e")="1","元",TEXT(U189,"e"))))&amp;TEXT(U189,"年m月d日"))</f>
        <v/>
      </c>
      <c r="AN189" s="63" t="str">
        <f t="shared" si="335"/>
        <v/>
      </c>
      <c r="AO189" s="63" t="str">
        <f t="shared" si="336"/>
        <v/>
      </c>
      <c r="AP189" s="63" t="str">
        <f t="shared" si="337"/>
        <v/>
      </c>
      <c r="AQ189" s="63" t="str">
        <f t="shared" si="338"/>
        <v/>
      </c>
      <c r="AR189" s="64" t="str">
        <f t="shared" si="339"/>
        <v/>
      </c>
    </row>
    <row r="190" spans="1:44" ht="21" customHeight="1" x14ac:dyDescent="0.15">
      <c r="A190" s="58"/>
      <c r="B190" s="58"/>
      <c r="C190" s="68" t="str">
        <f>IF(VLOOKUP($A189,'02　利用者データ'!$A$4:$S$504,9,FALSE)="","",VLOOKUP($A189,'02　利用者データ'!$A$4:$S$504,9,FALSE))</f>
        <v/>
      </c>
      <c r="D190" s="68"/>
      <c r="E190" s="68"/>
      <c r="F190" s="68"/>
      <c r="G190" s="68"/>
      <c r="H190" s="68"/>
      <c r="I190" s="68"/>
      <c r="J190" s="68"/>
      <c r="K190" s="69" t="str">
        <f>IF(VLOOKUP($A189,'02　利用者データ'!$A$4:$S$504,6,FALSE)="","",VLOOKUP($A189,'02　利用者データ'!$A$4:$S$504,6,FALSE))</f>
        <v/>
      </c>
      <c r="L190" s="70"/>
      <c r="M190" s="70"/>
      <c r="N190" s="70"/>
      <c r="O190" s="70"/>
      <c r="P190" s="70"/>
      <c r="Q190" s="70"/>
      <c r="R190" s="70"/>
      <c r="S190" s="70"/>
      <c r="T190" s="70"/>
      <c r="U190" s="71"/>
      <c r="V190" s="61" t="e">
        <f>IF(VLOOKUP($A190,'02　利用者データ'!$A$4:$S$504,10,FALSE)="","",VLOOKUP($A190,'02　利用者データ'!$A$4:$S$504,10,FALSE))</f>
        <v>#N/A</v>
      </c>
      <c r="W190" s="61" t="e">
        <f>IF(VLOOKUP($A190,'02　利用者データ'!$A$4:$S$504,10,FALSE)="","",VLOOKUP($A190,'02　利用者データ'!$A$4:$S$504,10,FALSE))</f>
        <v>#N/A</v>
      </c>
      <c r="X190" s="61" t="e">
        <f>IF(VLOOKUP($A190,'02　利用者データ'!$A$4:$S$504,10,FALSE)="","",VLOOKUP($A190,'02　利用者データ'!$A$4:$S$504,10,FALSE))</f>
        <v>#N/A</v>
      </c>
      <c r="Y190" s="61" t="str">
        <f t="shared" ref="Y190" si="396">IF(AQ190="","",IF($AR$15&gt;=43831,"令和"&amp;YEAR($AR$15)-2018,IF($AR$15&gt;=43586,"令和元",TEXT($AR$15,"ggg")&amp;IF(TEXT($AR$15,"e")="1","元",TEXT($AR$15,"e"))))&amp;TEXT($AR$15,"年m月d日"))</f>
        <v/>
      </c>
      <c r="Z190" s="61" t="str">
        <f t="shared" si="331"/>
        <v/>
      </c>
      <c r="AA190" s="61" t="str">
        <f t="shared" si="332"/>
        <v/>
      </c>
      <c r="AB190" s="61" t="str">
        <f t="shared" si="333"/>
        <v/>
      </c>
      <c r="AC19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9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90" s="68" t="str">
        <f>IF(VLOOKUP($A189,'02　利用者データ'!$A$4:$S$504,2,FALSE)="","",VLOOKUP($A189,'02　利用者データ'!$A$4:$S$504,2,FALSE))</f>
        <v/>
      </c>
      <c r="AF190" s="68"/>
      <c r="AG190" s="68"/>
      <c r="AH190" s="68"/>
      <c r="AI190" s="68"/>
      <c r="AJ190" s="68"/>
      <c r="AK190" s="68"/>
      <c r="AL190" s="68"/>
      <c r="AM190" s="65" t="str">
        <f t="shared" ref="AM190" si="397">IF(AV190="","",IF($AR$15&gt;=43831,"令和"&amp;YEAR($AR$15)-2018,IF($AR$15&gt;=43586,"令和元",TEXT($AR$15,"ggg")&amp;IF(TEXT($AR$15,"e")="1","元",TEXT($AR$15,"e"))))&amp;TEXT($AR$15,"年m月d日"))</f>
        <v/>
      </c>
      <c r="AN190" s="66" t="str">
        <f t="shared" si="335"/>
        <v/>
      </c>
      <c r="AO190" s="66" t="str">
        <f t="shared" si="336"/>
        <v/>
      </c>
      <c r="AP190" s="66" t="str">
        <f t="shared" si="337"/>
        <v/>
      </c>
      <c r="AQ190" s="66" t="str">
        <f t="shared" si="338"/>
        <v/>
      </c>
      <c r="AR190" s="67" t="str">
        <f t="shared" si="339"/>
        <v/>
      </c>
    </row>
    <row r="191" spans="1:44" ht="15" customHeight="1" x14ac:dyDescent="0.15">
      <c r="A191" s="58">
        <v>88</v>
      </c>
      <c r="B191" s="58"/>
      <c r="C191" s="59" t="str">
        <f>IF(VLOOKUP($A191,'02　利用者データ'!$A$4:$S$504,10,FALSE)="","",VLOOKUP($A191,'02　利用者データ'!$A$4:$S$504,10,FALSE))</f>
        <v/>
      </c>
      <c r="D191" s="59"/>
      <c r="E191" s="59"/>
      <c r="F191" s="59"/>
      <c r="G191" s="59"/>
      <c r="H191" s="59"/>
      <c r="I191" s="59"/>
      <c r="J191" s="59"/>
      <c r="K191" s="8" t="s">
        <v>10</v>
      </c>
      <c r="L191" s="60" t="str">
        <f>IF(VLOOKUP($A191,'02　利用者データ'!$A$4:$S$504,5,FALSE)="","",VLOOKUP($A191,'02　利用者データ'!$A$4:$S$504,5,FALSE))</f>
        <v/>
      </c>
      <c r="M191" s="60"/>
      <c r="N191" s="60"/>
      <c r="O191" s="60"/>
      <c r="P191" s="60"/>
      <c r="Q191" s="60"/>
      <c r="R191" s="60"/>
      <c r="S191" s="60"/>
      <c r="T191" s="12" t="str">
        <f>IF(VLOOKUP($A191,'02　利用者データ'!$A$4:$S$504,14,FALSE)="","",VLOOKUP($A191,'02　利用者データ'!$A$4:$S$504,14,FALSE))</f>
        <v/>
      </c>
      <c r="U191" s="13" t="str">
        <f>IF(VLOOKUP($A191,'02　利用者データ'!$A$4:$S$504,7,FALSE)="","",VLOOKUP($A191,'02　利用者データ'!$A$4:$S$504,7,FALSE))</f>
        <v/>
      </c>
      <c r="V191" s="61" t="str">
        <f>IF(VLOOKUP($A191,'02　利用者データ'!$A$4:$S$504,15,FALSE)="","",VLOOKUP($A191,'02　利用者データ'!$A$4:$S$504,15,FALSE))</f>
        <v/>
      </c>
      <c r="W191" s="61" t="str">
        <f>IF(VLOOKUP($A191,'02　利用者データ'!$A$4:$S$504,10,FALSE)="","",VLOOKUP($A191,'02　利用者データ'!$A$4:$S$504,10,FALSE))</f>
        <v/>
      </c>
      <c r="X191" s="61" t="str">
        <f>IF(VLOOKUP($A191,'02　利用者データ'!$A$4:$S$504,10,FALSE)="","",VLOOKUP($A191,'02　利用者データ'!$A$4:$S$504,10,FALSE))</f>
        <v/>
      </c>
      <c r="Y191" s="61" t="str">
        <f t="shared" ref="Y191" si="398">IF(T191="","",IF(T191&gt;=43831,"令和"&amp;YEAR(T191)-2018,IF(T191&gt;=43586,"令和元",TEXT(T191,"ggg")&amp;IF(TEXT(T191,"e")="1","元",TEXT(T191,"e"))))&amp;TEXT(T191,"年m月d日"))</f>
        <v/>
      </c>
      <c r="Z191" s="61" t="str">
        <f t="shared" si="331"/>
        <v/>
      </c>
      <c r="AA191" s="61" t="str">
        <f t="shared" si="332"/>
        <v/>
      </c>
      <c r="AB191" s="61" t="str">
        <f t="shared" si="333"/>
        <v/>
      </c>
      <c r="AC19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9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91" s="59" t="str">
        <f>IF(VLOOKUP($A191,'02　利用者データ'!$A$4:$S$504,3,FALSE)="","",VLOOKUP($A191,'02　利用者データ'!$A$4:$S$504,3,FALSE))</f>
        <v/>
      </c>
      <c r="AF191" s="59"/>
      <c r="AG191" s="59"/>
      <c r="AH191" s="59"/>
      <c r="AI191" s="59"/>
      <c r="AJ191" s="59"/>
      <c r="AK191" s="59"/>
      <c r="AL191" s="59"/>
      <c r="AM191" s="62" t="str">
        <f t="shared" ref="AM191" si="399">IF(U191="","",IF(U191&gt;=43831,"令和"&amp;YEAR(U191)-2018,IF(U191&gt;=43586,"令和元",TEXT(U191,"ggg")&amp;IF(TEXT(U191,"e")="1","元",TEXT(U191,"e"))))&amp;TEXT(U191,"年m月d日"))</f>
        <v/>
      </c>
      <c r="AN191" s="63" t="str">
        <f t="shared" si="335"/>
        <v/>
      </c>
      <c r="AO191" s="63" t="str">
        <f t="shared" si="336"/>
        <v/>
      </c>
      <c r="AP191" s="63" t="str">
        <f t="shared" si="337"/>
        <v/>
      </c>
      <c r="AQ191" s="63" t="str">
        <f t="shared" si="338"/>
        <v/>
      </c>
      <c r="AR191" s="64" t="str">
        <f t="shared" si="339"/>
        <v/>
      </c>
    </row>
    <row r="192" spans="1:44" ht="21" customHeight="1" x14ac:dyDescent="0.15">
      <c r="A192" s="58"/>
      <c r="B192" s="58"/>
      <c r="C192" s="68" t="str">
        <f>IF(VLOOKUP($A191,'02　利用者データ'!$A$4:$S$504,9,FALSE)="","",VLOOKUP($A191,'02　利用者データ'!$A$4:$S$504,9,FALSE))</f>
        <v/>
      </c>
      <c r="D192" s="68"/>
      <c r="E192" s="68"/>
      <c r="F192" s="68"/>
      <c r="G192" s="68"/>
      <c r="H192" s="68"/>
      <c r="I192" s="68"/>
      <c r="J192" s="68"/>
      <c r="K192" s="69" t="str">
        <f>IF(VLOOKUP($A191,'02　利用者データ'!$A$4:$S$504,6,FALSE)="","",VLOOKUP($A191,'02　利用者データ'!$A$4:$S$504,6,FALSE))</f>
        <v/>
      </c>
      <c r="L192" s="70"/>
      <c r="M192" s="70"/>
      <c r="N192" s="70"/>
      <c r="O192" s="70"/>
      <c r="P192" s="70"/>
      <c r="Q192" s="70"/>
      <c r="R192" s="70"/>
      <c r="S192" s="70"/>
      <c r="T192" s="70"/>
      <c r="U192" s="71"/>
      <c r="V192" s="61" t="e">
        <f>IF(VLOOKUP($A192,'02　利用者データ'!$A$4:$S$504,10,FALSE)="","",VLOOKUP($A192,'02　利用者データ'!$A$4:$S$504,10,FALSE))</f>
        <v>#N/A</v>
      </c>
      <c r="W192" s="61" t="e">
        <f>IF(VLOOKUP($A192,'02　利用者データ'!$A$4:$S$504,10,FALSE)="","",VLOOKUP($A192,'02　利用者データ'!$A$4:$S$504,10,FALSE))</f>
        <v>#N/A</v>
      </c>
      <c r="X192" s="61" t="e">
        <f>IF(VLOOKUP($A192,'02　利用者データ'!$A$4:$S$504,10,FALSE)="","",VLOOKUP($A192,'02　利用者データ'!$A$4:$S$504,10,FALSE))</f>
        <v>#N/A</v>
      </c>
      <c r="Y192" s="61" t="str">
        <f t="shared" ref="Y192" si="400">IF(AQ192="","",IF($AR$15&gt;=43831,"令和"&amp;YEAR($AR$15)-2018,IF($AR$15&gt;=43586,"令和元",TEXT($AR$15,"ggg")&amp;IF(TEXT($AR$15,"e")="1","元",TEXT($AR$15,"e"))))&amp;TEXT($AR$15,"年m月d日"))</f>
        <v/>
      </c>
      <c r="Z192" s="61" t="str">
        <f t="shared" si="331"/>
        <v/>
      </c>
      <c r="AA192" s="61" t="str">
        <f t="shared" si="332"/>
        <v/>
      </c>
      <c r="AB192" s="61" t="str">
        <f t="shared" si="333"/>
        <v/>
      </c>
      <c r="AC19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9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92" s="68" t="str">
        <f>IF(VLOOKUP($A191,'02　利用者データ'!$A$4:$S$504,2,FALSE)="","",VLOOKUP($A191,'02　利用者データ'!$A$4:$S$504,2,FALSE))</f>
        <v/>
      </c>
      <c r="AF192" s="68"/>
      <c r="AG192" s="68"/>
      <c r="AH192" s="68"/>
      <c r="AI192" s="68"/>
      <c r="AJ192" s="68"/>
      <c r="AK192" s="68"/>
      <c r="AL192" s="68"/>
      <c r="AM192" s="65" t="str">
        <f t="shared" ref="AM192" si="401">IF(AV192="","",IF($AR$15&gt;=43831,"令和"&amp;YEAR($AR$15)-2018,IF($AR$15&gt;=43586,"令和元",TEXT($AR$15,"ggg")&amp;IF(TEXT($AR$15,"e")="1","元",TEXT($AR$15,"e"))))&amp;TEXT($AR$15,"年m月d日"))</f>
        <v/>
      </c>
      <c r="AN192" s="66" t="str">
        <f t="shared" si="335"/>
        <v/>
      </c>
      <c r="AO192" s="66" t="str">
        <f t="shared" si="336"/>
        <v/>
      </c>
      <c r="AP192" s="66" t="str">
        <f t="shared" si="337"/>
        <v/>
      </c>
      <c r="AQ192" s="66" t="str">
        <f t="shared" si="338"/>
        <v/>
      </c>
      <c r="AR192" s="67" t="str">
        <f t="shared" si="339"/>
        <v/>
      </c>
    </row>
    <row r="193" spans="1:44" ht="15" customHeight="1" x14ac:dyDescent="0.15">
      <c r="A193" s="58">
        <v>89</v>
      </c>
      <c r="B193" s="58"/>
      <c r="C193" s="59" t="str">
        <f>IF(VLOOKUP($A193,'02　利用者データ'!$A$4:$S$504,10,FALSE)="","",VLOOKUP($A193,'02　利用者データ'!$A$4:$S$504,10,FALSE))</f>
        <v/>
      </c>
      <c r="D193" s="59"/>
      <c r="E193" s="59"/>
      <c r="F193" s="59"/>
      <c r="G193" s="59"/>
      <c r="H193" s="59"/>
      <c r="I193" s="59"/>
      <c r="J193" s="59"/>
      <c r="K193" s="8" t="s">
        <v>10</v>
      </c>
      <c r="L193" s="60" t="str">
        <f>IF(VLOOKUP($A193,'02　利用者データ'!$A$4:$S$504,5,FALSE)="","",VLOOKUP($A193,'02　利用者データ'!$A$4:$S$504,5,FALSE))</f>
        <v/>
      </c>
      <c r="M193" s="60"/>
      <c r="N193" s="60"/>
      <c r="O193" s="60"/>
      <c r="P193" s="60"/>
      <c r="Q193" s="60"/>
      <c r="R193" s="60"/>
      <c r="S193" s="60"/>
      <c r="T193" s="12" t="str">
        <f>IF(VLOOKUP($A193,'02　利用者データ'!$A$4:$S$504,14,FALSE)="","",VLOOKUP($A193,'02　利用者データ'!$A$4:$S$504,14,FALSE))</f>
        <v/>
      </c>
      <c r="U193" s="13" t="str">
        <f>IF(VLOOKUP($A193,'02　利用者データ'!$A$4:$S$504,7,FALSE)="","",VLOOKUP($A193,'02　利用者データ'!$A$4:$S$504,7,FALSE))</f>
        <v/>
      </c>
      <c r="V193" s="61" t="str">
        <f>IF(VLOOKUP($A193,'02　利用者データ'!$A$4:$S$504,15,FALSE)="","",VLOOKUP($A193,'02　利用者データ'!$A$4:$S$504,15,FALSE))</f>
        <v/>
      </c>
      <c r="W193" s="61" t="str">
        <f>IF(VLOOKUP($A193,'02　利用者データ'!$A$4:$S$504,10,FALSE)="","",VLOOKUP($A193,'02　利用者データ'!$A$4:$S$504,10,FALSE))</f>
        <v/>
      </c>
      <c r="X193" s="61" t="str">
        <f>IF(VLOOKUP($A193,'02　利用者データ'!$A$4:$S$504,10,FALSE)="","",VLOOKUP($A193,'02　利用者データ'!$A$4:$S$504,10,FALSE))</f>
        <v/>
      </c>
      <c r="Y193" s="61" t="str">
        <f t="shared" ref="Y193" si="402">IF(T193="","",IF(T193&gt;=43831,"令和"&amp;YEAR(T193)-2018,IF(T193&gt;=43586,"令和元",TEXT(T193,"ggg")&amp;IF(TEXT(T193,"e")="1","元",TEXT(T193,"e"))))&amp;TEXT(T193,"年m月d日"))</f>
        <v/>
      </c>
      <c r="Z193" s="61" t="str">
        <f t="shared" si="331"/>
        <v/>
      </c>
      <c r="AA193" s="61" t="str">
        <f t="shared" si="332"/>
        <v/>
      </c>
      <c r="AB193" s="61" t="str">
        <f t="shared" si="333"/>
        <v/>
      </c>
      <c r="AC19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9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93" s="59" t="str">
        <f>IF(VLOOKUP($A193,'02　利用者データ'!$A$4:$S$504,3,FALSE)="","",VLOOKUP($A193,'02　利用者データ'!$A$4:$S$504,3,FALSE))</f>
        <v/>
      </c>
      <c r="AF193" s="59"/>
      <c r="AG193" s="59"/>
      <c r="AH193" s="59"/>
      <c r="AI193" s="59"/>
      <c r="AJ193" s="59"/>
      <c r="AK193" s="59"/>
      <c r="AL193" s="59"/>
      <c r="AM193" s="62" t="str">
        <f t="shared" ref="AM193" si="403">IF(U193="","",IF(U193&gt;=43831,"令和"&amp;YEAR(U193)-2018,IF(U193&gt;=43586,"令和元",TEXT(U193,"ggg")&amp;IF(TEXT(U193,"e")="1","元",TEXT(U193,"e"))))&amp;TEXT(U193,"年m月d日"))</f>
        <v/>
      </c>
      <c r="AN193" s="63" t="str">
        <f t="shared" si="335"/>
        <v/>
      </c>
      <c r="AO193" s="63" t="str">
        <f t="shared" si="336"/>
        <v/>
      </c>
      <c r="AP193" s="63" t="str">
        <f t="shared" si="337"/>
        <v/>
      </c>
      <c r="AQ193" s="63" t="str">
        <f t="shared" si="338"/>
        <v/>
      </c>
      <c r="AR193" s="64" t="str">
        <f t="shared" si="339"/>
        <v/>
      </c>
    </row>
    <row r="194" spans="1:44" ht="21" customHeight="1" x14ac:dyDescent="0.15">
      <c r="A194" s="58"/>
      <c r="B194" s="58"/>
      <c r="C194" s="68" t="str">
        <f>IF(VLOOKUP($A193,'02　利用者データ'!$A$4:$S$504,9,FALSE)="","",VLOOKUP($A193,'02　利用者データ'!$A$4:$S$504,9,FALSE))</f>
        <v/>
      </c>
      <c r="D194" s="68"/>
      <c r="E194" s="68"/>
      <c r="F194" s="68"/>
      <c r="G194" s="68"/>
      <c r="H194" s="68"/>
      <c r="I194" s="68"/>
      <c r="J194" s="68"/>
      <c r="K194" s="69" t="str">
        <f>IF(VLOOKUP($A193,'02　利用者データ'!$A$4:$S$504,6,FALSE)="","",VLOOKUP($A193,'02　利用者データ'!$A$4:$S$504,6,FALSE))</f>
        <v/>
      </c>
      <c r="L194" s="70"/>
      <c r="M194" s="70"/>
      <c r="N194" s="70"/>
      <c r="O194" s="70"/>
      <c r="P194" s="70"/>
      <c r="Q194" s="70"/>
      <c r="R194" s="70"/>
      <c r="S194" s="70"/>
      <c r="T194" s="70"/>
      <c r="U194" s="71"/>
      <c r="V194" s="61" t="e">
        <f>IF(VLOOKUP($A194,'02　利用者データ'!$A$4:$S$504,10,FALSE)="","",VLOOKUP($A194,'02　利用者データ'!$A$4:$S$504,10,FALSE))</f>
        <v>#N/A</v>
      </c>
      <c r="W194" s="61" t="e">
        <f>IF(VLOOKUP($A194,'02　利用者データ'!$A$4:$S$504,10,FALSE)="","",VLOOKUP($A194,'02　利用者データ'!$A$4:$S$504,10,FALSE))</f>
        <v>#N/A</v>
      </c>
      <c r="X194" s="61" t="e">
        <f>IF(VLOOKUP($A194,'02　利用者データ'!$A$4:$S$504,10,FALSE)="","",VLOOKUP($A194,'02　利用者データ'!$A$4:$S$504,10,FALSE))</f>
        <v>#N/A</v>
      </c>
      <c r="Y194" s="61" t="str">
        <f t="shared" ref="Y194" si="404">IF(AQ194="","",IF($AR$15&gt;=43831,"令和"&amp;YEAR($AR$15)-2018,IF($AR$15&gt;=43586,"令和元",TEXT($AR$15,"ggg")&amp;IF(TEXT($AR$15,"e")="1","元",TEXT($AR$15,"e"))))&amp;TEXT($AR$15,"年m月d日"))</f>
        <v/>
      </c>
      <c r="Z194" s="61" t="str">
        <f t="shared" si="331"/>
        <v/>
      </c>
      <c r="AA194" s="61" t="str">
        <f t="shared" si="332"/>
        <v/>
      </c>
      <c r="AB194" s="61" t="str">
        <f t="shared" si="333"/>
        <v/>
      </c>
      <c r="AC19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9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94" s="68" t="str">
        <f>IF(VLOOKUP($A193,'02　利用者データ'!$A$4:$S$504,2,FALSE)="","",VLOOKUP($A193,'02　利用者データ'!$A$4:$S$504,2,FALSE))</f>
        <v/>
      </c>
      <c r="AF194" s="68"/>
      <c r="AG194" s="68"/>
      <c r="AH194" s="68"/>
      <c r="AI194" s="68"/>
      <c r="AJ194" s="68"/>
      <c r="AK194" s="68"/>
      <c r="AL194" s="68"/>
      <c r="AM194" s="65" t="str">
        <f t="shared" ref="AM194" si="405">IF(AV194="","",IF($AR$15&gt;=43831,"令和"&amp;YEAR($AR$15)-2018,IF($AR$15&gt;=43586,"令和元",TEXT($AR$15,"ggg")&amp;IF(TEXT($AR$15,"e")="1","元",TEXT($AR$15,"e"))))&amp;TEXT($AR$15,"年m月d日"))</f>
        <v/>
      </c>
      <c r="AN194" s="66" t="str">
        <f t="shared" si="335"/>
        <v/>
      </c>
      <c r="AO194" s="66" t="str">
        <f t="shared" si="336"/>
        <v/>
      </c>
      <c r="AP194" s="66" t="str">
        <f t="shared" si="337"/>
        <v/>
      </c>
      <c r="AQ194" s="66" t="str">
        <f t="shared" si="338"/>
        <v/>
      </c>
      <c r="AR194" s="67" t="str">
        <f t="shared" si="339"/>
        <v/>
      </c>
    </row>
    <row r="195" spans="1:44" ht="15" customHeight="1" x14ac:dyDescent="0.15">
      <c r="A195" s="58">
        <v>90</v>
      </c>
      <c r="B195" s="58"/>
      <c r="C195" s="59" t="str">
        <f>IF(VLOOKUP($A195,'02　利用者データ'!$A$4:$S$504,10,FALSE)="","",VLOOKUP($A195,'02　利用者データ'!$A$4:$S$504,10,FALSE))</f>
        <v/>
      </c>
      <c r="D195" s="59"/>
      <c r="E195" s="59"/>
      <c r="F195" s="59"/>
      <c r="G195" s="59"/>
      <c r="H195" s="59"/>
      <c r="I195" s="59"/>
      <c r="J195" s="59"/>
      <c r="K195" s="8" t="s">
        <v>10</v>
      </c>
      <c r="L195" s="60" t="str">
        <f>IF(VLOOKUP($A195,'02　利用者データ'!$A$4:$S$504,5,FALSE)="","",VLOOKUP($A195,'02　利用者データ'!$A$4:$S$504,5,FALSE))</f>
        <v/>
      </c>
      <c r="M195" s="60"/>
      <c r="N195" s="60"/>
      <c r="O195" s="60"/>
      <c r="P195" s="60"/>
      <c r="Q195" s="60"/>
      <c r="R195" s="60"/>
      <c r="S195" s="60"/>
      <c r="T195" s="12" t="str">
        <f>IF(VLOOKUP($A195,'02　利用者データ'!$A$4:$S$504,14,FALSE)="","",VLOOKUP($A195,'02　利用者データ'!$A$4:$S$504,14,FALSE))</f>
        <v/>
      </c>
      <c r="U195" s="13" t="str">
        <f>IF(VLOOKUP($A195,'02　利用者データ'!$A$4:$S$504,7,FALSE)="","",VLOOKUP($A195,'02　利用者データ'!$A$4:$S$504,7,FALSE))</f>
        <v/>
      </c>
      <c r="V195" s="61" t="str">
        <f>IF(VLOOKUP($A195,'02　利用者データ'!$A$4:$S$504,15,FALSE)="","",VLOOKUP($A195,'02　利用者データ'!$A$4:$S$504,15,FALSE))</f>
        <v/>
      </c>
      <c r="W195" s="61" t="str">
        <f>IF(VLOOKUP($A195,'02　利用者データ'!$A$4:$S$504,10,FALSE)="","",VLOOKUP($A195,'02　利用者データ'!$A$4:$S$504,10,FALSE))</f>
        <v/>
      </c>
      <c r="X195" s="61" t="str">
        <f>IF(VLOOKUP($A195,'02　利用者データ'!$A$4:$S$504,10,FALSE)="","",VLOOKUP($A195,'02　利用者データ'!$A$4:$S$504,10,FALSE))</f>
        <v/>
      </c>
      <c r="Y195" s="61" t="str">
        <f t="shared" ref="Y195" si="406">IF(T195="","",IF(T195&gt;=43831,"令和"&amp;YEAR(T195)-2018,IF(T195&gt;=43586,"令和元",TEXT(T195,"ggg")&amp;IF(TEXT(T195,"e")="1","元",TEXT(T195,"e"))))&amp;TEXT(T195,"年m月d日"))</f>
        <v/>
      </c>
      <c r="Z195" s="61" t="str">
        <f t="shared" si="331"/>
        <v/>
      </c>
      <c r="AA195" s="61" t="str">
        <f t="shared" si="332"/>
        <v/>
      </c>
      <c r="AB195" s="61" t="str">
        <f t="shared" si="333"/>
        <v/>
      </c>
      <c r="AC19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9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95" s="59" t="str">
        <f>IF(VLOOKUP($A195,'02　利用者データ'!$A$4:$S$504,3,FALSE)="","",VLOOKUP($A195,'02　利用者データ'!$A$4:$S$504,3,FALSE))</f>
        <v/>
      </c>
      <c r="AF195" s="59"/>
      <c r="AG195" s="59"/>
      <c r="AH195" s="59"/>
      <c r="AI195" s="59"/>
      <c r="AJ195" s="59"/>
      <c r="AK195" s="59"/>
      <c r="AL195" s="59"/>
      <c r="AM195" s="62" t="str">
        <f t="shared" ref="AM195" si="407">IF(U195="","",IF(U195&gt;=43831,"令和"&amp;YEAR(U195)-2018,IF(U195&gt;=43586,"令和元",TEXT(U195,"ggg")&amp;IF(TEXT(U195,"e")="1","元",TEXT(U195,"e"))))&amp;TEXT(U195,"年m月d日"))</f>
        <v/>
      </c>
      <c r="AN195" s="63" t="str">
        <f t="shared" si="335"/>
        <v/>
      </c>
      <c r="AO195" s="63" t="str">
        <f t="shared" si="336"/>
        <v/>
      </c>
      <c r="AP195" s="63" t="str">
        <f t="shared" si="337"/>
        <v/>
      </c>
      <c r="AQ195" s="63" t="str">
        <f t="shared" si="338"/>
        <v/>
      </c>
      <c r="AR195" s="64" t="str">
        <f t="shared" si="339"/>
        <v/>
      </c>
    </row>
    <row r="196" spans="1:44" ht="21" customHeight="1" x14ac:dyDescent="0.15">
      <c r="A196" s="58"/>
      <c r="B196" s="58"/>
      <c r="C196" s="68" t="str">
        <f>IF(VLOOKUP($A195,'02　利用者データ'!$A$4:$S$504,9,FALSE)="","",VLOOKUP($A195,'02　利用者データ'!$A$4:$S$504,9,FALSE))</f>
        <v/>
      </c>
      <c r="D196" s="68"/>
      <c r="E196" s="68"/>
      <c r="F196" s="68"/>
      <c r="G196" s="68"/>
      <c r="H196" s="68"/>
      <c r="I196" s="68"/>
      <c r="J196" s="68"/>
      <c r="K196" s="69" t="str">
        <f>IF(VLOOKUP($A195,'02　利用者データ'!$A$4:$S$504,6,FALSE)="","",VLOOKUP($A195,'02　利用者データ'!$A$4:$S$504,6,FALSE))</f>
        <v/>
      </c>
      <c r="L196" s="70"/>
      <c r="M196" s="70"/>
      <c r="N196" s="70"/>
      <c r="O196" s="70"/>
      <c r="P196" s="70"/>
      <c r="Q196" s="70"/>
      <c r="R196" s="70"/>
      <c r="S196" s="70"/>
      <c r="T196" s="70"/>
      <c r="U196" s="71"/>
      <c r="V196" s="61" t="e">
        <f>IF(VLOOKUP($A196,'02　利用者データ'!$A$4:$S$504,10,FALSE)="","",VLOOKUP($A196,'02　利用者データ'!$A$4:$S$504,10,FALSE))</f>
        <v>#N/A</v>
      </c>
      <c r="W196" s="61" t="e">
        <f>IF(VLOOKUP($A196,'02　利用者データ'!$A$4:$S$504,10,FALSE)="","",VLOOKUP($A196,'02　利用者データ'!$A$4:$S$504,10,FALSE))</f>
        <v>#N/A</v>
      </c>
      <c r="X196" s="61" t="e">
        <f>IF(VLOOKUP($A196,'02　利用者データ'!$A$4:$S$504,10,FALSE)="","",VLOOKUP($A196,'02　利用者データ'!$A$4:$S$504,10,FALSE))</f>
        <v>#N/A</v>
      </c>
      <c r="Y196" s="61" t="str">
        <f t="shared" ref="Y196" si="408">IF(AQ196="","",IF($AR$15&gt;=43831,"令和"&amp;YEAR($AR$15)-2018,IF($AR$15&gt;=43586,"令和元",TEXT($AR$15,"ggg")&amp;IF(TEXT($AR$15,"e")="1","元",TEXT($AR$15,"e"))))&amp;TEXT($AR$15,"年m月d日"))</f>
        <v/>
      </c>
      <c r="Z196" s="61" t="str">
        <f t="shared" si="331"/>
        <v/>
      </c>
      <c r="AA196" s="61" t="str">
        <f t="shared" si="332"/>
        <v/>
      </c>
      <c r="AB196" s="61" t="str">
        <f t="shared" si="333"/>
        <v/>
      </c>
      <c r="AC19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9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96" s="68" t="str">
        <f>IF(VLOOKUP($A195,'02　利用者データ'!$A$4:$S$504,2,FALSE)="","",VLOOKUP($A195,'02　利用者データ'!$A$4:$S$504,2,FALSE))</f>
        <v/>
      </c>
      <c r="AF196" s="68"/>
      <c r="AG196" s="68"/>
      <c r="AH196" s="68"/>
      <c r="AI196" s="68"/>
      <c r="AJ196" s="68"/>
      <c r="AK196" s="68"/>
      <c r="AL196" s="68"/>
      <c r="AM196" s="65" t="str">
        <f t="shared" ref="AM196" si="409">IF(AV196="","",IF($AR$15&gt;=43831,"令和"&amp;YEAR($AR$15)-2018,IF($AR$15&gt;=43586,"令和元",TEXT($AR$15,"ggg")&amp;IF(TEXT($AR$15,"e")="1","元",TEXT($AR$15,"e"))))&amp;TEXT($AR$15,"年m月d日"))</f>
        <v/>
      </c>
      <c r="AN196" s="66" t="str">
        <f t="shared" si="335"/>
        <v/>
      </c>
      <c r="AO196" s="66" t="str">
        <f t="shared" si="336"/>
        <v/>
      </c>
      <c r="AP196" s="66" t="str">
        <f t="shared" si="337"/>
        <v/>
      </c>
      <c r="AQ196" s="66" t="str">
        <f t="shared" si="338"/>
        <v/>
      </c>
      <c r="AR196" s="67" t="str">
        <f t="shared" si="339"/>
        <v/>
      </c>
    </row>
    <row r="197" spans="1:44" ht="15" customHeight="1" x14ac:dyDescent="0.15">
      <c r="A197" s="58">
        <v>91</v>
      </c>
      <c r="B197" s="58"/>
      <c r="C197" s="59" t="str">
        <f>IF(VLOOKUP($A197,'02　利用者データ'!$A$4:$S$504,10,FALSE)="","",VLOOKUP($A197,'02　利用者データ'!$A$4:$S$504,10,FALSE))</f>
        <v/>
      </c>
      <c r="D197" s="59"/>
      <c r="E197" s="59"/>
      <c r="F197" s="59"/>
      <c r="G197" s="59"/>
      <c r="H197" s="59"/>
      <c r="I197" s="59"/>
      <c r="J197" s="59"/>
      <c r="K197" s="8" t="s">
        <v>10</v>
      </c>
      <c r="L197" s="60" t="str">
        <f>IF(VLOOKUP($A197,'02　利用者データ'!$A$4:$S$504,5,FALSE)="","",VLOOKUP($A197,'02　利用者データ'!$A$4:$S$504,5,FALSE))</f>
        <v/>
      </c>
      <c r="M197" s="60"/>
      <c r="N197" s="60"/>
      <c r="O197" s="60"/>
      <c r="P197" s="60"/>
      <c r="Q197" s="60"/>
      <c r="R197" s="60"/>
      <c r="S197" s="60"/>
      <c r="T197" s="12" t="str">
        <f>IF(VLOOKUP($A197,'02　利用者データ'!$A$4:$S$504,14,FALSE)="","",VLOOKUP($A197,'02　利用者データ'!$A$4:$S$504,14,FALSE))</f>
        <v/>
      </c>
      <c r="U197" s="13" t="str">
        <f>IF(VLOOKUP($A197,'02　利用者データ'!$A$4:$S$504,7,FALSE)="","",VLOOKUP($A197,'02　利用者データ'!$A$4:$S$504,7,FALSE))</f>
        <v/>
      </c>
      <c r="V197" s="61" t="str">
        <f>IF(VLOOKUP($A197,'02　利用者データ'!$A$4:$S$504,15,FALSE)="","",VLOOKUP($A197,'02　利用者データ'!$A$4:$S$504,15,FALSE))</f>
        <v/>
      </c>
      <c r="W197" s="61" t="str">
        <f>IF(VLOOKUP($A197,'02　利用者データ'!$A$4:$S$504,10,FALSE)="","",VLOOKUP($A197,'02　利用者データ'!$A$4:$S$504,10,FALSE))</f>
        <v/>
      </c>
      <c r="X197" s="61" t="str">
        <f>IF(VLOOKUP($A197,'02　利用者データ'!$A$4:$S$504,10,FALSE)="","",VLOOKUP($A197,'02　利用者データ'!$A$4:$S$504,10,FALSE))</f>
        <v/>
      </c>
      <c r="Y197" s="61" t="str">
        <f t="shared" ref="Y197" si="410">IF(T197="","",IF(T197&gt;=43831,"令和"&amp;YEAR(T197)-2018,IF(T197&gt;=43586,"令和元",TEXT(T197,"ggg")&amp;IF(TEXT(T197,"e")="1","元",TEXT(T197,"e"))))&amp;TEXT(T197,"年m月d日"))</f>
        <v/>
      </c>
      <c r="Z197" s="61" t="str">
        <f t="shared" si="331"/>
        <v/>
      </c>
      <c r="AA197" s="61" t="str">
        <f t="shared" si="332"/>
        <v/>
      </c>
      <c r="AB197" s="61" t="str">
        <f t="shared" si="333"/>
        <v/>
      </c>
      <c r="AC19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9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97" s="59" t="str">
        <f>IF(VLOOKUP($A197,'02　利用者データ'!$A$4:$S$504,3,FALSE)="","",VLOOKUP($A197,'02　利用者データ'!$A$4:$S$504,3,FALSE))</f>
        <v/>
      </c>
      <c r="AF197" s="59"/>
      <c r="AG197" s="59"/>
      <c r="AH197" s="59"/>
      <c r="AI197" s="59"/>
      <c r="AJ197" s="59"/>
      <c r="AK197" s="59"/>
      <c r="AL197" s="59"/>
      <c r="AM197" s="62" t="str">
        <f t="shared" ref="AM197" si="411">IF(U197="","",IF(U197&gt;=43831,"令和"&amp;YEAR(U197)-2018,IF(U197&gt;=43586,"令和元",TEXT(U197,"ggg")&amp;IF(TEXT(U197,"e")="1","元",TEXT(U197,"e"))))&amp;TEXT(U197,"年m月d日"))</f>
        <v/>
      </c>
      <c r="AN197" s="63" t="str">
        <f t="shared" si="335"/>
        <v/>
      </c>
      <c r="AO197" s="63" t="str">
        <f t="shared" si="336"/>
        <v/>
      </c>
      <c r="AP197" s="63" t="str">
        <f t="shared" si="337"/>
        <v/>
      </c>
      <c r="AQ197" s="63" t="str">
        <f t="shared" si="338"/>
        <v/>
      </c>
      <c r="AR197" s="64" t="str">
        <f t="shared" si="339"/>
        <v/>
      </c>
    </row>
    <row r="198" spans="1:44" ht="21" customHeight="1" x14ac:dyDescent="0.15">
      <c r="A198" s="58"/>
      <c r="B198" s="58"/>
      <c r="C198" s="68" t="str">
        <f>IF(VLOOKUP($A197,'02　利用者データ'!$A$4:$S$504,9,FALSE)="","",VLOOKUP($A197,'02　利用者データ'!$A$4:$S$504,9,FALSE))</f>
        <v/>
      </c>
      <c r="D198" s="68"/>
      <c r="E198" s="68"/>
      <c r="F198" s="68"/>
      <c r="G198" s="68"/>
      <c r="H198" s="68"/>
      <c r="I198" s="68"/>
      <c r="J198" s="68"/>
      <c r="K198" s="69" t="str">
        <f>IF(VLOOKUP($A197,'02　利用者データ'!$A$4:$S$504,6,FALSE)="","",VLOOKUP($A197,'02　利用者データ'!$A$4:$S$504,6,FALSE))</f>
        <v/>
      </c>
      <c r="L198" s="70"/>
      <c r="M198" s="70"/>
      <c r="N198" s="70"/>
      <c r="O198" s="70"/>
      <c r="P198" s="70"/>
      <c r="Q198" s="70"/>
      <c r="R198" s="70"/>
      <c r="S198" s="70"/>
      <c r="T198" s="70"/>
      <c r="U198" s="71"/>
      <c r="V198" s="61" t="e">
        <f>IF(VLOOKUP($A198,'02　利用者データ'!$A$4:$S$504,10,FALSE)="","",VLOOKUP($A198,'02　利用者データ'!$A$4:$S$504,10,FALSE))</f>
        <v>#N/A</v>
      </c>
      <c r="W198" s="61" t="e">
        <f>IF(VLOOKUP($A198,'02　利用者データ'!$A$4:$S$504,10,FALSE)="","",VLOOKUP($A198,'02　利用者データ'!$A$4:$S$504,10,FALSE))</f>
        <v>#N/A</v>
      </c>
      <c r="X198" s="61" t="e">
        <f>IF(VLOOKUP($A198,'02　利用者データ'!$A$4:$S$504,10,FALSE)="","",VLOOKUP($A198,'02　利用者データ'!$A$4:$S$504,10,FALSE))</f>
        <v>#N/A</v>
      </c>
      <c r="Y198" s="61" t="str">
        <f t="shared" ref="Y198" si="412">IF(AQ198="","",IF($AR$15&gt;=43831,"令和"&amp;YEAR($AR$15)-2018,IF($AR$15&gt;=43586,"令和元",TEXT($AR$15,"ggg")&amp;IF(TEXT($AR$15,"e")="1","元",TEXT($AR$15,"e"))))&amp;TEXT($AR$15,"年m月d日"))</f>
        <v/>
      </c>
      <c r="Z198" s="61" t="str">
        <f t="shared" si="331"/>
        <v/>
      </c>
      <c r="AA198" s="61" t="str">
        <f t="shared" si="332"/>
        <v/>
      </c>
      <c r="AB198" s="61" t="str">
        <f t="shared" si="333"/>
        <v/>
      </c>
      <c r="AC19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9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98" s="68" t="str">
        <f>IF(VLOOKUP($A197,'02　利用者データ'!$A$4:$S$504,2,FALSE)="","",VLOOKUP($A197,'02　利用者データ'!$A$4:$S$504,2,FALSE))</f>
        <v/>
      </c>
      <c r="AF198" s="68"/>
      <c r="AG198" s="68"/>
      <c r="AH198" s="68"/>
      <c r="AI198" s="68"/>
      <c r="AJ198" s="68"/>
      <c r="AK198" s="68"/>
      <c r="AL198" s="68"/>
      <c r="AM198" s="65" t="str">
        <f t="shared" ref="AM198" si="413">IF(AV198="","",IF($AR$15&gt;=43831,"令和"&amp;YEAR($AR$15)-2018,IF($AR$15&gt;=43586,"令和元",TEXT($AR$15,"ggg")&amp;IF(TEXT($AR$15,"e")="1","元",TEXT($AR$15,"e"))))&amp;TEXT($AR$15,"年m月d日"))</f>
        <v/>
      </c>
      <c r="AN198" s="66" t="str">
        <f t="shared" si="335"/>
        <v/>
      </c>
      <c r="AO198" s="66" t="str">
        <f t="shared" si="336"/>
        <v/>
      </c>
      <c r="AP198" s="66" t="str">
        <f t="shared" si="337"/>
        <v/>
      </c>
      <c r="AQ198" s="66" t="str">
        <f t="shared" si="338"/>
        <v/>
      </c>
      <c r="AR198" s="67" t="str">
        <f t="shared" si="339"/>
        <v/>
      </c>
    </row>
    <row r="199" spans="1:44" ht="15" customHeight="1" x14ac:dyDescent="0.15">
      <c r="A199" s="58">
        <v>92</v>
      </c>
      <c r="B199" s="58"/>
      <c r="C199" s="59" t="str">
        <f>IF(VLOOKUP($A199,'02　利用者データ'!$A$4:$S$504,10,FALSE)="","",VLOOKUP($A199,'02　利用者データ'!$A$4:$S$504,10,FALSE))</f>
        <v/>
      </c>
      <c r="D199" s="59"/>
      <c r="E199" s="59"/>
      <c r="F199" s="59"/>
      <c r="G199" s="59"/>
      <c r="H199" s="59"/>
      <c r="I199" s="59"/>
      <c r="J199" s="59"/>
      <c r="K199" s="8" t="s">
        <v>10</v>
      </c>
      <c r="L199" s="60" t="str">
        <f>IF(VLOOKUP($A199,'02　利用者データ'!$A$4:$S$504,5,FALSE)="","",VLOOKUP($A199,'02　利用者データ'!$A$4:$S$504,5,FALSE))</f>
        <v/>
      </c>
      <c r="M199" s="60"/>
      <c r="N199" s="60"/>
      <c r="O199" s="60"/>
      <c r="P199" s="60"/>
      <c r="Q199" s="60"/>
      <c r="R199" s="60"/>
      <c r="S199" s="60"/>
      <c r="T199" s="12" t="str">
        <f>IF(VLOOKUP($A199,'02　利用者データ'!$A$4:$S$504,14,FALSE)="","",VLOOKUP($A199,'02　利用者データ'!$A$4:$S$504,14,FALSE))</f>
        <v/>
      </c>
      <c r="U199" s="13" t="str">
        <f>IF(VLOOKUP($A199,'02　利用者データ'!$A$4:$S$504,7,FALSE)="","",VLOOKUP($A199,'02　利用者データ'!$A$4:$S$504,7,FALSE))</f>
        <v/>
      </c>
      <c r="V199" s="61" t="str">
        <f>IF(VLOOKUP($A199,'02　利用者データ'!$A$4:$S$504,15,FALSE)="","",VLOOKUP($A199,'02　利用者データ'!$A$4:$S$504,15,FALSE))</f>
        <v/>
      </c>
      <c r="W199" s="61" t="str">
        <f>IF(VLOOKUP($A199,'02　利用者データ'!$A$4:$S$504,10,FALSE)="","",VLOOKUP($A199,'02　利用者データ'!$A$4:$S$504,10,FALSE))</f>
        <v/>
      </c>
      <c r="X199" s="61" t="str">
        <f>IF(VLOOKUP($A199,'02　利用者データ'!$A$4:$S$504,10,FALSE)="","",VLOOKUP($A199,'02　利用者データ'!$A$4:$S$504,10,FALSE))</f>
        <v/>
      </c>
      <c r="Y199" s="61" t="str">
        <f t="shared" ref="Y199" si="414">IF(T199="","",IF(T199&gt;=43831,"令和"&amp;YEAR(T199)-2018,IF(T199&gt;=43586,"令和元",TEXT(T199,"ggg")&amp;IF(TEXT(T199,"e")="1","元",TEXT(T199,"e"))))&amp;TEXT(T199,"年m月d日"))</f>
        <v/>
      </c>
      <c r="Z199" s="61" t="str">
        <f t="shared" si="331"/>
        <v/>
      </c>
      <c r="AA199" s="61" t="str">
        <f t="shared" si="332"/>
        <v/>
      </c>
      <c r="AB199" s="61" t="str">
        <f t="shared" si="333"/>
        <v/>
      </c>
      <c r="AC19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19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199" s="59" t="str">
        <f>IF(VLOOKUP($A199,'02　利用者データ'!$A$4:$S$504,3,FALSE)="","",VLOOKUP($A199,'02　利用者データ'!$A$4:$S$504,3,FALSE))</f>
        <v/>
      </c>
      <c r="AF199" s="59"/>
      <c r="AG199" s="59"/>
      <c r="AH199" s="59"/>
      <c r="AI199" s="59"/>
      <c r="AJ199" s="59"/>
      <c r="AK199" s="59"/>
      <c r="AL199" s="59"/>
      <c r="AM199" s="62" t="str">
        <f t="shared" ref="AM199" si="415">IF(U199="","",IF(U199&gt;=43831,"令和"&amp;YEAR(U199)-2018,IF(U199&gt;=43586,"令和元",TEXT(U199,"ggg")&amp;IF(TEXT(U199,"e")="1","元",TEXT(U199,"e"))))&amp;TEXT(U199,"年m月d日"))</f>
        <v/>
      </c>
      <c r="AN199" s="63" t="str">
        <f t="shared" si="335"/>
        <v/>
      </c>
      <c r="AO199" s="63" t="str">
        <f t="shared" si="336"/>
        <v/>
      </c>
      <c r="AP199" s="63" t="str">
        <f t="shared" si="337"/>
        <v/>
      </c>
      <c r="AQ199" s="63" t="str">
        <f t="shared" si="338"/>
        <v/>
      </c>
      <c r="AR199" s="64" t="str">
        <f t="shared" si="339"/>
        <v/>
      </c>
    </row>
    <row r="200" spans="1:44" ht="21" customHeight="1" x14ac:dyDescent="0.15">
      <c r="A200" s="58"/>
      <c r="B200" s="58"/>
      <c r="C200" s="68" t="str">
        <f>IF(VLOOKUP($A199,'02　利用者データ'!$A$4:$S$504,9,FALSE)="","",VLOOKUP($A199,'02　利用者データ'!$A$4:$S$504,9,FALSE))</f>
        <v/>
      </c>
      <c r="D200" s="68"/>
      <c r="E200" s="68"/>
      <c r="F200" s="68"/>
      <c r="G200" s="68"/>
      <c r="H200" s="68"/>
      <c r="I200" s="68"/>
      <c r="J200" s="68"/>
      <c r="K200" s="69" t="str">
        <f>IF(VLOOKUP($A199,'02　利用者データ'!$A$4:$S$504,6,FALSE)="","",VLOOKUP($A199,'02　利用者データ'!$A$4:$S$504,6,FALSE))</f>
        <v/>
      </c>
      <c r="L200" s="70"/>
      <c r="M200" s="70"/>
      <c r="N200" s="70"/>
      <c r="O200" s="70"/>
      <c r="P200" s="70"/>
      <c r="Q200" s="70"/>
      <c r="R200" s="70"/>
      <c r="S200" s="70"/>
      <c r="T200" s="70"/>
      <c r="U200" s="71"/>
      <c r="V200" s="61" t="e">
        <f>IF(VLOOKUP($A200,'02　利用者データ'!$A$4:$S$504,10,FALSE)="","",VLOOKUP($A200,'02　利用者データ'!$A$4:$S$504,10,FALSE))</f>
        <v>#N/A</v>
      </c>
      <c r="W200" s="61" t="e">
        <f>IF(VLOOKUP($A200,'02　利用者データ'!$A$4:$S$504,10,FALSE)="","",VLOOKUP($A200,'02　利用者データ'!$A$4:$S$504,10,FALSE))</f>
        <v>#N/A</v>
      </c>
      <c r="X200" s="61" t="e">
        <f>IF(VLOOKUP($A200,'02　利用者データ'!$A$4:$S$504,10,FALSE)="","",VLOOKUP($A200,'02　利用者データ'!$A$4:$S$504,10,FALSE))</f>
        <v>#N/A</v>
      </c>
      <c r="Y200" s="61" t="str">
        <f t="shared" ref="Y200" si="416">IF(AQ200="","",IF($AR$15&gt;=43831,"令和"&amp;YEAR($AR$15)-2018,IF($AR$15&gt;=43586,"令和元",TEXT($AR$15,"ggg")&amp;IF(TEXT($AR$15,"e")="1","元",TEXT($AR$15,"e"))))&amp;TEXT($AR$15,"年m月d日"))</f>
        <v/>
      </c>
      <c r="Z200" s="61" t="str">
        <f t="shared" si="331"/>
        <v/>
      </c>
      <c r="AA200" s="61" t="str">
        <f t="shared" si="332"/>
        <v/>
      </c>
      <c r="AB200" s="61" t="str">
        <f t="shared" si="333"/>
        <v/>
      </c>
      <c r="AC20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0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00" s="68" t="str">
        <f>IF(VLOOKUP($A199,'02　利用者データ'!$A$4:$S$504,2,FALSE)="","",VLOOKUP($A199,'02　利用者データ'!$A$4:$S$504,2,FALSE))</f>
        <v/>
      </c>
      <c r="AF200" s="68"/>
      <c r="AG200" s="68"/>
      <c r="AH200" s="68"/>
      <c r="AI200" s="68"/>
      <c r="AJ200" s="68"/>
      <c r="AK200" s="68"/>
      <c r="AL200" s="68"/>
      <c r="AM200" s="65" t="str">
        <f t="shared" ref="AM200" si="417">IF(AV200="","",IF($AR$15&gt;=43831,"令和"&amp;YEAR($AR$15)-2018,IF($AR$15&gt;=43586,"令和元",TEXT($AR$15,"ggg")&amp;IF(TEXT($AR$15,"e")="1","元",TEXT($AR$15,"e"))))&amp;TEXT($AR$15,"年m月d日"))</f>
        <v/>
      </c>
      <c r="AN200" s="66" t="str">
        <f t="shared" si="335"/>
        <v/>
      </c>
      <c r="AO200" s="66" t="str">
        <f t="shared" si="336"/>
        <v/>
      </c>
      <c r="AP200" s="66" t="str">
        <f t="shared" si="337"/>
        <v/>
      </c>
      <c r="AQ200" s="66" t="str">
        <f t="shared" si="338"/>
        <v/>
      </c>
      <c r="AR200" s="67" t="str">
        <f t="shared" si="339"/>
        <v/>
      </c>
    </row>
    <row r="201" spans="1:44" ht="15" customHeight="1" x14ac:dyDescent="0.15">
      <c r="A201" s="58">
        <v>93</v>
      </c>
      <c r="B201" s="58"/>
      <c r="C201" s="59" t="str">
        <f>IF(VLOOKUP($A201,'02　利用者データ'!$A$4:$S$504,10,FALSE)="","",VLOOKUP($A201,'02　利用者データ'!$A$4:$S$504,10,FALSE))</f>
        <v/>
      </c>
      <c r="D201" s="59"/>
      <c r="E201" s="59"/>
      <c r="F201" s="59"/>
      <c r="G201" s="59"/>
      <c r="H201" s="59"/>
      <c r="I201" s="59"/>
      <c r="J201" s="59"/>
      <c r="K201" s="8" t="s">
        <v>10</v>
      </c>
      <c r="L201" s="60" t="str">
        <f>IF(VLOOKUP($A201,'02　利用者データ'!$A$4:$S$504,5,FALSE)="","",VLOOKUP($A201,'02　利用者データ'!$A$4:$S$504,5,FALSE))</f>
        <v/>
      </c>
      <c r="M201" s="60"/>
      <c r="N201" s="60"/>
      <c r="O201" s="60"/>
      <c r="P201" s="60"/>
      <c r="Q201" s="60"/>
      <c r="R201" s="60"/>
      <c r="S201" s="60"/>
      <c r="T201" s="12" t="str">
        <f>IF(VLOOKUP($A201,'02　利用者データ'!$A$4:$S$504,14,FALSE)="","",VLOOKUP($A201,'02　利用者データ'!$A$4:$S$504,14,FALSE))</f>
        <v/>
      </c>
      <c r="U201" s="13" t="str">
        <f>IF(VLOOKUP($A201,'02　利用者データ'!$A$4:$S$504,7,FALSE)="","",VLOOKUP($A201,'02　利用者データ'!$A$4:$S$504,7,FALSE))</f>
        <v/>
      </c>
      <c r="V201" s="61" t="str">
        <f>IF(VLOOKUP($A201,'02　利用者データ'!$A$4:$S$504,15,FALSE)="","",VLOOKUP($A201,'02　利用者データ'!$A$4:$S$504,15,FALSE))</f>
        <v/>
      </c>
      <c r="W201" s="61" t="str">
        <f>IF(VLOOKUP($A201,'02　利用者データ'!$A$4:$S$504,10,FALSE)="","",VLOOKUP($A201,'02　利用者データ'!$A$4:$S$504,10,FALSE))</f>
        <v/>
      </c>
      <c r="X201" s="61" t="str">
        <f>IF(VLOOKUP($A201,'02　利用者データ'!$A$4:$S$504,10,FALSE)="","",VLOOKUP($A201,'02　利用者データ'!$A$4:$S$504,10,FALSE))</f>
        <v/>
      </c>
      <c r="Y201" s="61" t="str">
        <f t="shared" ref="Y201" si="418">IF(T201="","",IF(T201&gt;=43831,"令和"&amp;YEAR(T201)-2018,IF(T201&gt;=43586,"令和元",TEXT(T201,"ggg")&amp;IF(TEXT(T201,"e")="1","元",TEXT(T201,"e"))))&amp;TEXT(T201,"年m月d日"))</f>
        <v/>
      </c>
      <c r="Z201" s="61" t="str">
        <f t="shared" si="331"/>
        <v/>
      </c>
      <c r="AA201" s="61" t="str">
        <f t="shared" si="332"/>
        <v/>
      </c>
      <c r="AB201" s="61" t="str">
        <f t="shared" si="333"/>
        <v/>
      </c>
      <c r="AC20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0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01" s="59" t="str">
        <f>IF(VLOOKUP($A201,'02　利用者データ'!$A$4:$S$504,3,FALSE)="","",VLOOKUP($A201,'02　利用者データ'!$A$4:$S$504,3,FALSE))</f>
        <v/>
      </c>
      <c r="AF201" s="59"/>
      <c r="AG201" s="59"/>
      <c r="AH201" s="59"/>
      <c r="AI201" s="59"/>
      <c r="AJ201" s="59"/>
      <c r="AK201" s="59"/>
      <c r="AL201" s="59"/>
      <c r="AM201" s="62" t="str">
        <f t="shared" ref="AM201" si="419">IF(U201="","",IF(U201&gt;=43831,"令和"&amp;YEAR(U201)-2018,IF(U201&gt;=43586,"令和元",TEXT(U201,"ggg")&amp;IF(TEXT(U201,"e")="1","元",TEXT(U201,"e"))))&amp;TEXT(U201,"年m月d日"))</f>
        <v/>
      </c>
      <c r="AN201" s="63" t="str">
        <f t="shared" si="335"/>
        <v/>
      </c>
      <c r="AO201" s="63" t="str">
        <f t="shared" si="336"/>
        <v/>
      </c>
      <c r="AP201" s="63" t="str">
        <f t="shared" si="337"/>
        <v/>
      </c>
      <c r="AQ201" s="63" t="str">
        <f t="shared" si="338"/>
        <v/>
      </c>
      <c r="AR201" s="64" t="str">
        <f t="shared" si="339"/>
        <v/>
      </c>
    </row>
    <row r="202" spans="1:44" ht="21" customHeight="1" x14ac:dyDescent="0.15">
      <c r="A202" s="58"/>
      <c r="B202" s="58"/>
      <c r="C202" s="68" t="str">
        <f>IF(VLOOKUP($A201,'02　利用者データ'!$A$4:$S$504,9,FALSE)="","",VLOOKUP($A201,'02　利用者データ'!$A$4:$S$504,9,FALSE))</f>
        <v/>
      </c>
      <c r="D202" s="68"/>
      <c r="E202" s="68"/>
      <c r="F202" s="68"/>
      <c r="G202" s="68"/>
      <c r="H202" s="68"/>
      <c r="I202" s="68"/>
      <c r="J202" s="68"/>
      <c r="K202" s="69" t="str">
        <f>IF(VLOOKUP($A201,'02　利用者データ'!$A$4:$S$504,6,FALSE)="","",VLOOKUP($A201,'02　利用者データ'!$A$4:$S$504,6,FALSE))</f>
        <v/>
      </c>
      <c r="L202" s="70"/>
      <c r="M202" s="70"/>
      <c r="N202" s="70"/>
      <c r="O202" s="70"/>
      <c r="P202" s="70"/>
      <c r="Q202" s="70"/>
      <c r="R202" s="70"/>
      <c r="S202" s="70"/>
      <c r="T202" s="70"/>
      <c r="U202" s="71"/>
      <c r="V202" s="61" t="e">
        <f>IF(VLOOKUP($A202,'02　利用者データ'!$A$4:$S$504,10,FALSE)="","",VLOOKUP($A202,'02　利用者データ'!$A$4:$S$504,10,FALSE))</f>
        <v>#N/A</v>
      </c>
      <c r="W202" s="61" t="e">
        <f>IF(VLOOKUP($A202,'02　利用者データ'!$A$4:$S$504,10,FALSE)="","",VLOOKUP($A202,'02　利用者データ'!$A$4:$S$504,10,FALSE))</f>
        <v>#N/A</v>
      </c>
      <c r="X202" s="61" t="e">
        <f>IF(VLOOKUP($A202,'02　利用者データ'!$A$4:$S$504,10,FALSE)="","",VLOOKUP($A202,'02　利用者データ'!$A$4:$S$504,10,FALSE))</f>
        <v>#N/A</v>
      </c>
      <c r="Y202" s="61" t="str">
        <f t="shared" ref="Y202" si="420">IF(AQ202="","",IF($AR$15&gt;=43831,"令和"&amp;YEAR($AR$15)-2018,IF($AR$15&gt;=43586,"令和元",TEXT($AR$15,"ggg")&amp;IF(TEXT($AR$15,"e")="1","元",TEXT($AR$15,"e"))))&amp;TEXT($AR$15,"年m月d日"))</f>
        <v/>
      </c>
      <c r="Z202" s="61" t="str">
        <f t="shared" si="331"/>
        <v/>
      </c>
      <c r="AA202" s="61" t="str">
        <f t="shared" si="332"/>
        <v/>
      </c>
      <c r="AB202" s="61" t="str">
        <f t="shared" si="333"/>
        <v/>
      </c>
      <c r="AC20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0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02" s="68" t="str">
        <f>IF(VLOOKUP($A201,'02　利用者データ'!$A$4:$S$504,2,FALSE)="","",VLOOKUP($A201,'02　利用者データ'!$A$4:$S$504,2,FALSE))</f>
        <v/>
      </c>
      <c r="AF202" s="68"/>
      <c r="AG202" s="68"/>
      <c r="AH202" s="68"/>
      <c r="AI202" s="68"/>
      <c r="AJ202" s="68"/>
      <c r="AK202" s="68"/>
      <c r="AL202" s="68"/>
      <c r="AM202" s="65" t="str">
        <f t="shared" ref="AM202" si="421">IF(AV202="","",IF($AR$15&gt;=43831,"令和"&amp;YEAR($AR$15)-2018,IF($AR$15&gt;=43586,"令和元",TEXT($AR$15,"ggg")&amp;IF(TEXT($AR$15,"e")="1","元",TEXT($AR$15,"e"))))&amp;TEXT($AR$15,"年m月d日"))</f>
        <v/>
      </c>
      <c r="AN202" s="66" t="str">
        <f t="shared" si="335"/>
        <v/>
      </c>
      <c r="AO202" s="66" t="str">
        <f t="shared" si="336"/>
        <v/>
      </c>
      <c r="AP202" s="66" t="str">
        <f t="shared" si="337"/>
        <v/>
      </c>
      <c r="AQ202" s="66" t="str">
        <f t="shared" si="338"/>
        <v/>
      </c>
      <c r="AR202" s="67" t="str">
        <f t="shared" si="339"/>
        <v/>
      </c>
    </row>
    <row r="203" spans="1:44" ht="15" customHeight="1" x14ac:dyDescent="0.15">
      <c r="A203" s="58">
        <v>94</v>
      </c>
      <c r="B203" s="58"/>
      <c r="C203" s="59" t="str">
        <f>IF(VLOOKUP($A203,'02　利用者データ'!$A$4:$S$504,10,FALSE)="","",VLOOKUP($A203,'02　利用者データ'!$A$4:$S$504,10,FALSE))</f>
        <v/>
      </c>
      <c r="D203" s="59"/>
      <c r="E203" s="59"/>
      <c r="F203" s="59"/>
      <c r="G203" s="59"/>
      <c r="H203" s="59"/>
      <c r="I203" s="59"/>
      <c r="J203" s="59"/>
      <c r="K203" s="8" t="s">
        <v>10</v>
      </c>
      <c r="L203" s="60" t="str">
        <f>IF(VLOOKUP($A203,'02　利用者データ'!$A$4:$S$504,5,FALSE)="","",VLOOKUP($A203,'02　利用者データ'!$A$4:$S$504,5,FALSE))</f>
        <v/>
      </c>
      <c r="M203" s="60"/>
      <c r="N203" s="60"/>
      <c r="O203" s="60"/>
      <c r="P203" s="60"/>
      <c r="Q203" s="60"/>
      <c r="R203" s="60"/>
      <c r="S203" s="60"/>
      <c r="T203" s="12" t="str">
        <f>IF(VLOOKUP($A203,'02　利用者データ'!$A$4:$S$504,14,FALSE)="","",VLOOKUP($A203,'02　利用者データ'!$A$4:$S$504,14,FALSE))</f>
        <v/>
      </c>
      <c r="U203" s="13" t="str">
        <f>IF(VLOOKUP($A203,'02　利用者データ'!$A$4:$S$504,7,FALSE)="","",VLOOKUP($A203,'02　利用者データ'!$A$4:$S$504,7,FALSE))</f>
        <v/>
      </c>
      <c r="V203" s="61" t="str">
        <f>IF(VLOOKUP($A203,'02　利用者データ'!$A$4:$S$504,15,FALSE)="","",VLOOKUP($A203,'02　利用者データ'!$A$4:$S$504,15,FALSE))</f>
        <v/>
      </c>
      <c r="W203" s="61" t="str">
        <f>IF(VLOOKUP($A203,'02　利用者データ'!$A$4:$S$504,10,FALSE)="","",VLOOKUP($A203,'02　利用者データ'!$A$4:$S$504,10,FALSE))</f>
        <v/>
      </c>
      <c r="X203" s="61" t="str">
        <f>IF(VLOOKUP($A203,'02　利用者データ'!$A$4:$S$504,10,FALSE)="","",VLOOKUP($A203,'02　利用者データ'!$A$4:$S$504,10,FALSE))</f>
        <v/>
      </c>
      <c r="Y203" s="61" t="str">
        <f t="shared" ref="Y203" si="422">IF(T203="","",IF(T203&gt;=43831,"令和"&amp;YEAR(T203)-2018,IF(T203&gt;=43586,"令和元",TEXT(T203,"ggg")&amp;IF(TEXT(T203,"e")="1","元",TEXT(T203,"e"))))&amp;TEXT(T203,"年m月d日"))</f>
        <v/>
      </c>
      <c r="Z203" s="61" t="str">
        <f t="shared" si="331"/>
        <v/>
      </c>
      <c r="AA203" s="61" t="str">
        <f t="shared" si="332"/>
        <v/>
      </c>
      <c r="AB203" s="61" t="str">
        <f t="shared" si="333"/>
        <v/>
      </c>
      <c r="AC20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0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03" s="59" t="str">
        <f>IF(VLOOKUP($A203,'02　利用者データ'!$A$4:$S$504,3,FALSE)="","",VLOOKUP($A203,'02　利用者データ'!$A$4:$S$504,3,FALSE))</f>
        <v/>
      </c>
      <c r="AF203" s="59"/>
      <c r="AG203" s="59"/>
      <c r="AH203" s="59"/>
      <c r="AI203" s="59"/>
      <c r="AJ203" s="59"/>
      <c r="AK203" s="59"/>
      <c r="AL203" s="59"/>
      <c r="AM203" s="62" t="str">
        <f t="shared" ref="AM203" si="423">IF(U203="","",IF(U203&gt;=43831,"令和"&amp;YEAR(U203)-2018,IF(U203&gt;=43586,"令和元",TEXT(U203,"ggg")&amp;IF(TEXT(U203,"e")="1","元",TEXT(U203,"e"))))&amp;TEXT(U203,"年m月d日"))</f>
        <v/>
      </c>
      <c r="AN203" s="63" t="str">
        <f t="shared" si="335"/>
        <v/>
      </c>
      <c r="AO203" s="63" t="str">
        <f t="shared" si="336"/>
        <v/>
      </c>
      <c r="AP203" s="63" t="str">
        <f t="shared" si="337"/>
        <v/>
      </c>
      <c r="AQ203" s="63" t="str">
        <f t="shared" si="338"/>
        <v/>
      </c>
      <c r="AR203" s="64" t="str">
        <f t="shared" si="339"/>
        <v/>
      </c>
    </row>
    <row r="204" spans="1:44" ht="21" customHeight="1" x14ac:dyDescent="0.15">
      <c r="A204" s="58"/>
      <c r="B204" s="58"/>
      <c r="C204" s="68" t="str">
        <f>IF(VLOOKUP($A203,'02　利用者データ'!$A$4:$S$504,9,FALSE)="","",VLOOKUP($A203,'02　利用者データ'!$A$4:$S$504,9,FALSE))</f>
        <v/>
      </c>
      <c r="D204" s="68"/>
      <c r="E204" s="68"/>
      <c r="F204" s="68"/>
      <c r="G204" s="68"/>
      <c r="H204" s="68"/>
      <c r="I204" s="68"/>
      <c r="J204" s="68"/>
      <c r="K204" s="69" t="str">
        <f>IF(VLOOKUP($A203,'02　利用者データ'!$A$4:$S$504,6,FALSE)="","",VLOOKUP($A203,'02　利用者データ'!$A$4:$S$504,6,FALSE))</f>
        <v/>
      </c>
      <c r="L204" s="70"/>
      <c r="M204" s="70"/>
      <c r="N204" s="70"/>
      <c r="O204" s="70"/>
      <c r="P204" s="70"/>
      <c r="Q204" s="70"/>
      <c r="R204" s="70"/>
      <c r="S204" s="70"/>
      <c r="T204" s="70"/>
      <c r="U204" s="71"/>
      <c r="V204" s="61" t="e">
        <f>IF(VLOOKUP($A204,'02　利用者データ'!$A$4:$S$504,10,FALSE)="","",VLOOKUP($A204,'02　利用者データ'!$A$4:$S$504,10,FALSE))</f>
        <v>#N/A</v>
      </c>
      <c r="W204" s="61" t="e">
        <f>IF(VLOOKUP($A204,'02　利用者データ'!$A$4:$S$504,10,FALSE)="","",VLOOKUP($A204,'02　利用者データ'!$A$4:$S$504,10,FALSE))</f>
        <v>#N/A</v>
      </c>
      <c r="X204" s="61" t="e">
        <f>IF(VLOOKUP($A204,'02　利用者データ'!$A$4:$S$504,10,FALSE)="","",VLOOKUP($A204,'02　利用者データ'!$A$4:$S$504,10,FALSE))</f>
        <v>#N/A</v>
      </c>
      <c r="Y204" s="61" t="str">
        <f t="shared" ref="Y204" si="424">IF(AQ204="","",IF($AR$15&gt;=43831,"令和"&amp;YEAR($AR$15)-2018,IF($AR$15&gt;=43586,"令和元",TEXT($AR$15,"ggg")&amp;IF(TEXT($AR$15,"e")="1","元",TEXT($AR$15,"e"))))&amp;TEXT($AR$15,"年m月d日"))</f>
        <v/>
      </c>
      <c r="Z204" s="61" t="str">
        <f t="shared" si="331"/>
        <v/>
      </c>
      <c r="AA204" s="61" t="str">
        <f t="shared" si="332"/>
        <v/>
      </c>
      <c r="AB204" s="61" t="str">
        <f t="shared" si="333"/>
        <v/>
      </c>
      <c r="AC20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0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04" s="68" t="str">
        <f>IF(VLOOKUP($A203,'02　利用者データ'!$A$4:$S$504,2,FALSE)="","",VLOOKUP($A203,'02　利用者データ'!$A$4:$S$504,2,FALSE))</f>
        <v/>
      </c>
      <c r="AF204" s="68"/>
      <c r="AG204" s="68"/>
      <c r="AH204" s="68"/>
      <c r="AI204" s="68"/>
      <c r="AJ204" s="68"/>
      <c r="AK204" s="68"/>
      <c r="AL204" s="68"/>
      <c r="AM204" s="65" t="str">
        <f t="shared" ref="AM204" si="425">IF(AV204="","",IF($AR$15&gt;=43831,"令和"&amp;YEAR($AR$15)-2018,IF($AR$15&gt;=43586,"令和元",TEXT($AR$15,"ggg")&amp;IF(TEXT($AR$15,"e")="1","元",TEXT($AR$15,"e"))))&amp;TEXT($AR$15,"年m月d日"))</f>
        <v/>
      </c>
      <c r="AN204" s="66" t="str">
        <f t="shared" si="335"/>
        <v/>
      </c>
      <c r="AO204" s="66" t="str">
        <f t="shared" si="336"/>
        <v/>
      </c>
      <c r="AP204" s="66" t="str">
        <f t="shared" si="337"/>
        <v/>
      </c>
      <c r="AQ204" s="66" t="str">
        <f t="shared" si="338"/>
        <v/>
      </c>
      <c r="AR204" s="67" t="str">
        <f t="shared" si="339"/>
        <v/>
      </c>
    </row>
    <row r="205" spans="1:44" ht="15" customHeight="1" x14ac:dyDescent="0.15">
      <c r="A205" s="58">
        <v>95</v>
      </c>
      <c r="B205" s="58"/>
      <c r="C205" s="59" t="str">
        <f>IF(VLOOKUP($A205,'02　利用者データ'!$A$4:$S$504,10,FALSE)="","",VLOOKUP($A205,'02　利用者データ'!$A$4:$S$504,10,FALSE))</f>
        <v/>
      </c>
      <c r="D205" s="59"/>
      <c r="E205" s="59"/>
      <c r="F205" s="59"/>
      <c r="G205" s="59"/>
      <c r="H205" s="59"/>
      <c r="I205" s="59"/>
      <c r="J205" s="59"/>
      <c r="K205" s="8" t="s">
        <v>10</v>
      </c>
      <c r="L205" s="60" t="str">
        <f>IF(VLOOKUP($A205,'02　利用者データ'!$A$4:$S$504,5,FALSE)="","",VLOOKUP($A205,'02　利用者データ'!$A$4:$S$504,5,FALSE))</f>
        <v/>
      </c>
      <c r="M205" s="60"/>
      <c r="N205" s="60"/>
      <c r="O205" s="60"/>
      <c r="P205" s="60"/>
      <c r="Q205" s="60"/>
      <c r="R205" s="60"/>
      <c r="S205" s="60"/>
      <c r="T205" s="12" t="str">
        <f>IF(VLOOKUP($A205,'02　利用者データ'!$A$4:$S$504,14,FALSE)="","",VLOOKUP($A205,'02　利用者データ'!$A$4:$S$504,14,FALSE))</f>
        <v/>
      </c>
      <c r="U205" s="13" t="str">
        <f>IF(VLOOKUP($A205,'02　利用者データ'!$A$4:$S$504,7,FALSE)="","",VLOOKUP($A205,'02　利用者データ'!$A$4:$S$504,7,FALSE))</f>
        <v/>
      </c>
      <c r="V205" s="61" t="str">
        <f>IF(VLOOKUP($A205,'02　利用者データ'!$A$4:$S$504,15,FALSE)="","",VLOOKUP($A205,'02　利用者データ'!$A$4:$S$504,15,FALSE))</f>
        <v/>
      </c>
      <c r="W205" s="61" t="str">
        <f>IF(VLOOKUP($A205,'02　利用者データ'!$A$4:$S$504,10,FALSE)="","",VLOOKUP($A205,'02　利用者データ'!$A$4:$S$504,10,FALSE))</f>
        <v/>
      </c>
      <c r="X205" s="61" t="str">
        <f>IF(VLOOKUP($A205,'02　利用者データ'!$A$4:$S$504,10,FALSE)="","",VLOOKUP($A205,'02　利用者データ'!$A$4:$S$504,10,FALSE))</f>
        <v/>
      </c>
      <c r="Y205" s="61" t="str">
        <f t="shared" ref="Y205" si="426">IF(T205="","",IF(T205&gt;=43831,"令和"&amp;YEAR(T205)-2018,IF(T205&gt;=43586,"令和元",TEXT(T205,"ggg")&amp;IF(TEXT(T205,"e")="1","元",TEXT(T205,"e"))))&amp;TEXT(T205,"年m月d日"))</f>
        <v/>
      </c>
      <c r="Z205" s="61" t="str">
        <f t="shared" si="331"/>
        <v/>
      </c>
      <c r="AA205" s="61" t="str">
        <f t="shared" si="332"/>
        <v/>
      </c>
      <c r="AB205" s="61" t="str">
        <f t="shared" si="333"/>
        <v/>
      </c>
      <c r="AC20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0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05" s="59" t="str">
        <f>IF(VLOOKUP($A205,'02　利用者データ'!$A$4:$S$504,3,FALSE)="","",VLOOKUP($A205,'02　利用者データ'!$A$4:$S$504,3,FALSE))</f>
        <v/>
      </c>
      <c r="AF205" s="59"/>
      <c r="AG205" s="59"/>
      <c r="AH205" s="59"/>
      <c r="AI205" s="59"/>
      <c r="AJ205" s="59"/>
      <c r="AK205" s="59"/>
      <c r="AL205" s="59"/>
      <c r="AM205" s="62" t="str">
        <f t="shared" ref="AM205" si="427">IF(U205="","",IF(U205&gt;=43831,"令和"&amp;YEAR(U205)-2018,IF(U205&gt;=43586,"令和元",TEXT(U205,"ggg")&amp;IF(TEXT(U205,"e")="1","元",TEXT(U205,"e"))))&amp;TEXT(U205,"年m月d日"))</f>
        <v/>
      </c>
      <c r="AN205" s="63" t="str">
        <f t="shared" si="335"/>
        <v/>
      </c>
      <c r="AO205" s="63" t="str">
        <f t="shared" si="336"/>
        <v/>
      </c>
      <c r="AP205" s="63" t="str">
        <f t="shared" si="337"/>
        <v/>
      </c>
      <c r="AQ205" s="63" t="str">
        <f t="shared" si="338"/>
        <v/>
      </c>
      <c r="AR205" s="64" t="str">
        <f t="shared" si="339"/>
        <v/>
      </c>
    </row>
    <row r="206" spans="1:44" ht="21" customHeight="1" x14ac:dyDescent="0.15">
      <c r="A206" s="58"/>
      <c r="B206" s="58"/>
      <c r="C206" s="68" t="str">
        <f>IF(VLOOKUP($A205,'02　利用者データ'!$A$4:$S$504,9,FALSE)="","",VLOOKUP($A205,'02　利用者データ'!$A$4:$S$504,9,FALSE))</f>
        <v/>
      </c>
      <c r="D206" s="68"/>
      <c r="E206" s="68"/>
      <c r="F206" s="68"/>
      <c r="G206" s="68"/>
      <c r="H206" s="68"/>
      <c r="I206" s="68"/>
      <c r="J206" s="68"/>
      <c r="K206" s="69" t="str">
        <f>IF(VLOOKUP($A205,'02　利用者データ'!$A$4:$S$504,6,FALSE)="","",VLOOKUP($A205,'02　利用者データ'!$A$4:$S$504,6,FALSE))</f>
        <v/>
      </c>
      <c r="L206" s="70"/>
      <c r="M206" s="70"/>
      <c r="N206" s="70"/>
      <c r="O206" s="70"/>
      <c r="P206" s="70"/>
      <c r="Q206" s="70"/>
      <c r="R206" s="70"/>
      <c r="S206" s="70"/>
      <c r="T206" s="70"/>
      <c r="U206" s="71"/>
      <c r="V206" s="61" t="e">
        <f>IF(VLOOKUP($A206,'02　利用者データ'!$A$4:$S$504,10,FALSE)="","",VLOOKUP($A206,'02　利用者データ'!$A$4:$S$504,10,FALSE))</f>
        <v>#N/A</v>
      </c>
      <c r="W206" s="61" t="e">
        <f>IF(VLOOKUP($A206,'02　利用者データ'!$A$4:$S$504,10,FALSE)="","",VLOOKUP($A206,'02　利用者データ'!$A$4:$S$504,10,FALSE))</f>
        <v>#N/A</v>
      </c>
      <c r="X206" s="61" t="e">
        <f>IF(VLOOKUP($A206,'02　利用者データ'!$A$4:$S$504,10,FALSE)="","",VLOOKUP($A206,'02　利用者データ'!$A$4:$S$504,10,FALSE))</f>
        <v>#N/A</v>
      </c>
      <c r="Y206" s="61" t="str">
        <f t="shared" ref="Y206" si="428">IF(AQ206="","",IF($AR$15&gt;=43831,"令和"&amp;YEAR($AR$15)-2018,IF($AR$15&gt;=43586,"令和元",TEXT($AR$15,"ggg")&amp;IF(TEXT($AR$15,"e")="1","元",TEXT($AR$15,"e"))))&amp;TEXT($AR$15,"年m月d日"))</f>
        <v/>
      </c>
      <c r="Z206" s="61" t="str">
        <f t="shared" si="331"/>
        <v/>
      </c>
      <c r="AA206" s="61" t="str">
        <f t="shared" si="332"/>
        <v/>
      </c>
      <c r="AB206" s="61" t="str">
        <f t="shared" si="333"/>
        <v/>
      </c>
      <c r="AC20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0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06" s="68" t="str">
        <f>IF(VLOOKUP($A205,'02　利用者データ'!$A$4:$S$504,2,FALSE)="","",VLOOKUP($A205,'02　利用者データ'!$A$4:$S$504,2,FALSE))</f>
        <v/>
      </c>
      <c r="AF206" s="68"/>
      <c r="AG206" s="68"/>
      <c r="AH206" s="68"/>
      <c r="AI206" s="68"/>
      <c r="AJ206" s="68"/>
      <c r="AK206" s="68"/>
      <c r="AL206" s="68"/>
      <c r="AM206" s="65" t="str">
        <f t="shared" ref="AM206" si="429">IF(AV206="","",IF($AR$15&gt;=43831,"令和"&amp;YEAR($AR$15)-2018,IF($AR$15&gt;=43586,"令和元",TEXT($AR$15,"ggg")&amp;IF(TEXT($AR$15,"e")="1","元",TEXT($AR$15,"e"))))&amp;TEXT($AR$15,"年m月d日"))</f>
        <v/>
      </c>
      <c r="AN206" s="66" t="str">
        <f t="shared" si="335"/>
        <v/>
      </c>
      <c r="AO206" s="66" t="str">
        <f t="shared" si="336"/>
        <v/>
      </c>
      <c r="AP206" s="66" t="str">
        <f t="shared" si="337"/>
        <v/>
      </c>
      <c r="AQ206" s="66" t="str">
        <f t="shared" si="338"/>
        <v/>
      </c>
      <c r="AR206" s="67" t="str">
        <f t="shared" si="339"/>
        <v/>
      </c>
    </row>
    <row r="207" spans="1:44" ht="15" customHeight="1" x14ac:dyDescent="0.15">
      <c r="A207" s="58">
        <v>96</v>
      </c>
      <c r="B207" s="58"/>
      <c r="C207" s="59" t="str">
        <f>IF(VLOOKUP($A207,'02　利用者データ'!$A$4:$S$504,10,FALSE)="","",VLOOKUP($A207,'02　利用者データ'!$A$4:$S$504,10,FALSE))</f>
        <v/>
      </c>
      <c r="D207" s="59"/>
      <c r="E207" s="59"/>
      <c r="F207" s="59"/>
      <c r="G207" s="59"/>
      <c r="H207" s="59"/>
      <c r="I207" s="59"/>
      <c r="J207" s="59"/>
      <c r="K207" s="8" t="s">
        <v>10</v>
      </c>
      <c r="L207" s="60" t="str">
        <f>IF(VLOOKUP($A207,'02　利用者データ'!$A$4:$S$504,5,FALSE)="","",VLOOKUP($A207,'02　利用者データ'!$A$4:$S$504,5,FALSE))</f>
        <v/>
      </c>
      <c r="M207" s="60"/>
      <c r="N207" s="60"/>
      <c r="O207" s="60"/>
      <c r="P207" s="60"/>
      <c r="Q207" s="60"/>
      <c r="R207" s="60"/>
      <c r="S207" s="60"/>
      <c r="T207" s="12" t="str">
        <f>IF(VLOOKUP($A207,'02　利用者データ'!$A$4:$S$504,14,FALSE)="","",VLOOKUP($A207,'02　利用者データ'!$A$4:$S$504,14,FALSE))</f>
        <v/>
      </c>
      <c r="U207" s="13" t="str">
        <f>IF(VLOOKUP($A207,'02　利用者データ'!$A$4:$S$504,7,FALSE)="","",VLOOKUP($A207,'02　利用者データ'!$A$4:$S$504,7,FALSE))</f>
        <v/>
      </c>
      <c r="V207" s="61" t="str">
        <f>IF(VLOOKUP($A207,'02　利用者データ'!$A$4:$S$504,15,FALSE)="","",VLOOKUP($A207,'02　利用者データ'!$A$4:$S$504,15,FALSE))</f>
        <v/>
      </c>
      <c r="W207" s="61" t="str">
        <f>IF(VLOOKUP($A207,'02　利用者データ'!$A$4:$S$504,10,FALSE)="","",VLOOKUP($A207,'02　利用者データ'!$A$4:$S$504,10,FALSE))</f>
        <v/>
      </c>
      <c r="X207" s="61" t="str">
        <f>IF(VLOOKUP($A207,'02　利用者データ'!$A$4:$S$504,10,FALSE)="","",VLOOKUP($A207,'02　利用者データ'!$A$4:$S$504,10,FALSE))</f>
        <v/>
      </c>
      <c r="Y207" s="61" t="str">
        <f t="shared" ref="Y207" si="430">IF(T207="","",IF(T207&gt;=43831,"令和"&amp;YEAR(T207)-2018,IF(T207&gt;=43586,"令和元",TEXT(T207,"ggg")&amp;IF(TEXT(T207,"e")="1","元",TEXT(T207,"e"))))&amp;TEXT(T207,"年m月d日"))</f>
        <v/>
      </c>
      <c r="Z207" s="61" t="str">
        <f t="shared" si="331"/>
        <v/>
      </c>
      <c r="AA207" s="61" t="str">
        <f t="shared" si="332"/>
        <v/>
      </c>
      <c r="AB207" s="61" t="str">
        <f t="shared" si="333"/>
        <v/>
      </c>
      <c r="AC20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0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07" s="59" t="str">
        <f>IF(VLOOKUP($A207,'02　利用者データ'!$A$4:$S$504,3,FALSE)="","",VLOOKUP($A207,'02　利用者データ'!$A$4:$S$504,3,FALSE))</f>
        <v/>
      </c>
      <c r="AF207" s="59"/>
      <c r="AG207" s="59"/>
      <c r="AH207" s="59"/>
      <c r="AI207" s="59"/>
      <c r="AJ207" s="59"/>
      <c r="AK207" s="59"/>
      <c r="AL207" s="59"/>
      <c r="AM207" s="62" t="str">
        <f t="shared" ref="AM207" si="431">IF(U207="","",IF(U207&gt;=43831,"令和"&amp;YEAR(U207)-2018,IF(U207&gt;=43586,"令和元",TEXT(U207,"ggg")&amp;IF(TEXT(U207,"e")="1","元",TEXT(U207,"e"))))&amp;TEXT(U207,"年m月d日"))</f>
        <v/>
      </c>
      <c r="AN207" s="63" t="str">
        <f t="shared" si="335"/>
        <v/>
      </c>
      <c r="AO207" s="63" t="str">
        <f t="shared" si="336"/>
        <v/>
      </c>
      <c r="AP207" s="63" t="str">
        <f t="shared" si="337"/>
        <v/>
      </c>
      <c r="AQ207" s="63" t="str">
        <f t="shared" si="338"/>
        <v/>
      </c>
      <c r="AR207" s="64" t="str">
        <f t="shared" si="339"/>
        <v/>
      </c>
    </row>
    <row r="208" spans="1:44" ht="21" customHeight="1" x14ac:dyDescent="0.15">
      <c r="A208" s="58"/>
      <c r="B208" s="58"/>
      <c r="C208" s="68" t="str">
        <f>IF(VLOOKUP($A207,'02　利用者データ'!$A$4:$S$504,9,FALSE)="","",VLOOKUP($A207,'02　利用者データ'!$A$4:$S$504,9,FALSE))</f>
        <v/>
      </c>
      <c r="D208" s="68"/>
      <c r="E208" s="68"/>
      <c r="F208" s="68"/>
      <c r="G208" s="68"/>
      <c r="H208" s="68"/>
      <c r="I208" s="68"/>
      <c r="J208" s="68"/>
      <c r="K208" s="69" t="str">
        <f>IF(VLOOKUP($A207,'02　利用者データ'!$A$4:$S$504,6,FALSE)="","",VLOOKUP($A207,'02　利用者データ'!$A$4:$S$504,6,FALSE))</f>
        <v/>
      </c>
      <c r="L208" s="70"/>
      <c r="M208" s="70"/>
      <c r="N208" s="70"/>
      <c r="O208" s="70"/>
      <c r="P208" s="70"/>
      <c r="Q208" s="70"/>
      <c r="R208" s="70"/>
      <c r="S208" s="70"/>
      <c r="T208" s="70"/>
      <c r="U208" s="71"/>
      <c r="V208" s="61" t="e">
        <f>IF(VLOOKUP($A208,'02　利用者データ'!$A$4:$S$504,10,FALSE)="","",VLOOKUP($A208,'02　利用者データ'!$A$4:$S$504,10,FALSE))</f>
        <v>#N/A</v>
      </c>
      <c r="W208" s="61" t="e">
        <f>IF(VLOOKUP($A208,'02　利用者データ'!$A$4:$S$504,10,FALSE)="","",VLOOKUP($A208,'02　利用者データ'!$A$4:$S$504,10,FALSE))</f>
        <v>#N/A</v>
      </c>
      <c r="X208" s="61" t="e">
        <f>IF(VLOOKUP($A208,'02　利用者データ'!$A$4:$S$504,10,FALSE)="","",VLOOKUP($A208,'02　利用者データ'!$A$4:$S$504,10,FALSE))</f>
        <v>#N/A</v>
      </c>
      <c r="Y208" s="61" t="str">
        <f t="shared" ref="Y208" si="432">IF(AQ208="","",IF($AR$15&gt;=43831,"令和"&amp;YEAR($AR$15)-2018,IF($AR$15&gt;=43586,"令和元",TEXT($AR$15,"ggg")&amp;IF(TEXT($AR$15,"e")="1","元",TEXT($AR$15,"e"))))&amp;TEXT($AR$15,"年m月d日"))</f>
        <v/>
      </c>
      <c r="Z208" s="61" t="str">
        <f t="shared" si="331"/>
        <v/>
      </c>
      <c r="AA208" s="61" t="str">
        <f t="shared" si="332"/>
        <v/>
      </c>
      <c r="AB208" s="61" t="str">
        <f t="shared" si="333"/>
        <v/>
      </c>
      <c r="AC20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0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08" s="68" t="str">
        <f>IF(VLOOKUP($A207,'02　利用者データ'!$A$4:$S$504,2,FALSE)="","",VLOOKUP($A207,'02　利用者データ'!$A$4:$S$504,2,FALSE))</f>
        <v/>
      </c>
      <c r="AF208" s="68"/>
      <c r="AG208" s="68"/>
      <c r="AH208" s="68"/>
      <c r="AI208" s="68"/>
      <c r="AJ208" s="68"/>
      <c r="AK208" s="68"/>
      <c r="AL208" s="68"/>
      <c r="AM208" s="65" t="str">
        <f t="shared" ref="AM208" si="433">IF(AV208="","",IF($AR$15&gt;=43831,"令和"&amp;YEAR($AR$15)-2018,IF($AR$15&gt;=43586,"令和元",TEXT($AR$15,"ggg")&amp;IF(TEXT($AR$15,"e")="1","元",TEXT($AR$15,"e"))))&amp;TEXT($AR$15,"年m月d日"))</f>
        <v/>
      </c>
      <c r="AN208" s="66" t="str">
        <f t="shared" si="335"/>
        <v/>
      </c>
      <c r="AO208" s="66" t="str">
        <f t="shared" si="336"/>
        <v/>
      </c>
      <c r="AP208" s="66" t="str">
        <f t="shared" si="337"/>
        <v/>
      </c>
      <c r="AQ208" s="66" t="str">
        <f t="shared" si="338"/>
        <v/>
      </c>
      <c r="AR208" s="67" t="str">
        <f t="shared" si="339"/>
        <v/>
      </c>
    </row>
    <row r="209" spans="1:44" ht="15" customHeight="1" x14ac:dyDescent="0.15">
      <c r="A209" s="58">
        <v>97</v>
      </c>
      <c r="B209" s="58"/>
      <c r="C209" s="59" t="str">
        <f>IF(VLOOKUP($A209,'02　利用者データ'!$A$4:$S$504,10,FALSE)="","",VLOOKUP($A209,'02　利用者データ'!$A$4:$S$504,10,FALSE))</f>
        <v/>
      </c>
      <c r="D209" s="59"/>
      <c r="E209" s="59"/>
      <c r="F209" s="59"/>
      <c r="G209" s="59"/>
      <c r="H209" s="59"/>
      <c r="I209" s="59"/>
      <c r="J209" s="59"/>
      <c r="K209" s="8" t="s">
        <v>10</v>
      </c>
      <c r="L209" s="60" t="str">
        <f>IF(VLOOKUP($A209,'02　利用者データ'!$A$4:$S$504,5,FALSE)="","",VLOOKUP($A209,'02　利用者データ'!$A$4:$S$504,5,FALSE))</f>
        <v/>
      </c>
      <c r="M209" s="60"/>
      <c r="N209" s="60"/>
      <c r="O209" s="60"/>
      <c r="P209" s="60"/>
      <c r="Q209" s="60"/>
      <c r="R209" s="60"/>
      <c r="S209" s="60"/>
      <c r="T209" s="12" t="str">
        <f>IF(VLOOKUP($A209,'02　利用者データ'!$A$4:$S$504,14,FALSE)="","",VLOOKUP($A209,'02　利用者データ'!$A$4:$S$504,14,FALSE))</f>
        <v/>
      </c>
      <c r="U209" s="13" t="str">
        <f>IF(VLOOKUP($A209,'02　利用者データ'!$A$4:$S$504,7,FALSE)="","",VLOOKUP($A209,'02　利用者データ'!$A$4:$S$504,7,FALSE))</f>
        <v/>
      </c>
      <c r="V209" s="61" t="str">
        <f>IF(VLOOKUP($A209,'02　利用者データ'!$A$4:$S$504,15,FALSE)="","",VLOOKUP($A209,'02　利用者データ'!$A$4:$S$504,15,FALSE))</f>
        <v/>
      </c>
      <c r="W209" s="61" t="str">
        <f>IF(VLOOKUP($A209,'02　利用者データ'!$A$4:$S$504,10,FALSE)="","",VLOOKUP($A209,'02　利用者データ'!$A$4:$S$504,10,FALSE))</f>
        <v/>
      </c>
      <c r="X209" s="61" t="str">
        <f>IF(VLOOKUP($A209,'02　利用者データ'!$A$4:$S$504,10,FALSE)="","",VLOOKUP($A209,'02　利用者データ'!$A$4:$S$504,10,FALSE))</f>
        <v/>
      </c>
      <c r="Y209" s="61" t="str">
        <f t="shared" ref="Y209" si="434">IF(T209="","",IF(T209&gt;=43831,"令和"&amp;YEAR(T209)-2018,IF(T209&gt;=43586,"令和元",TEXT(T209,"ggg")&amp;IF(TEXT(T209,"e")="1","元",TEXT(T209,"e"))))&amp;TEXT(T209,"年m月d日"))</f>
        <v/>
      </c>
      <c r="Z209" s="61" t="str">
        <f t="shared" si="331"/>
        <v/>
      </c>
      <c r="AA209" s="61" t="str">
        <f t="shared" si="332"/>
        <v/>
      </c>
      <c r="AB209" s="61" t="str">
        <f t="shared" si="333"/>
        <v/>
      </c>
      <c r="AC20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0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09" s="59" t="str">
        <f>IF(VLOOKUP($A209,'02　利用者データ'!$A$4:$S$504,3,FALSE)="","",VLOOKUP($A209,'02　利用者データ'!$A$4:$S$504,3,FALSE))</f>
        <v/>
      </c>
      <c r="AF209" s="59"/>
      <c r="AG209" s="59"/>
      <c r="AH209" s="59"/>
      <c r="AI209" s="59"/>
      <c r="AJ209" s="59"/>
      <c r="AK209" s="59"/>
      <c r="AL209" s="59"/>
      <c r="AM209" s="62" t="str">
        <f t="shared" ref="AM209" si="435">IF(U209="","",IF(U209&gt;=43831,"令和"&amp;YEAR(U209)-2018,IF(U209&gt;=43586,"令和元",TEXT(U209,"ggg")&amp;IF(TEXT(U209,"e")="1","元",TEXT(U209,"e"))))&amp;TEXT(U209,"年m月d日"))</f>
        <v/>
      </c>
      <c r="AN209" s="63" t="str">
        <f t="shared" si="335"/>
        <v/>
      </c>
      <c r="AO209" s="63" t="str">
        <f t="shared" si="336"/>
        <v/>
      </c>
      <c r="AP209" s="63" t="str">
        <f t="shared" si="337"/>
        <v/>
      </c>
      <c r="AQ209" s="63" t="str">
        <f t="shared" si="338"/>
        <v/>
      </c>
      <c r="AR209" s="64" t="str">
        <f t="shared" si="339"/>
        <v/>
      </c>
    </row>
    <row r="210" spans="1:44" ht="21" customHeight="1" x14ac:dyDescent="0.15">
      <c r="A210" s="58"/>
      <c r="B210" s="58"/>
      <c r="C210" s="68" t="str">
        <f>IF(VLOOKUP($A209,'02　利用者データ'!$A$4:$S$504,9,FALSE)="","",VLOOKUP($A209,'02　利用者データ'!$A$4:$S$504,9,FALSE))</f>
        <v/>
      </c>
      <c r="D210" s="68"/>
      <c r="E210" s="68"/>
      <c r="F210" s="68"/>
      <c r="G210" s="68"/>
      <c r="H210" s="68"/>
      <c r="I210" s="68"/>
      <c r="J210" s="68"/>
      <c r="K210" s="69" t="str">
        <f>IF(VLOOKUP($A209,'02　利用者データ'!$A$4:$S$504,6,FALSE)="","",VLOOKUP($A209,'02　利用者データ'!$A$4:$S$504,6,FALSE))</f>
        <v/>
      </c>
      <c r="L210" s="70"/>
      <c r="M210" s="70"/>
      <c r="N210" s="70"/>
      <c r="O210" s="70"/>
      <c r="P210" s="70"/>
      <c r="Q210" s="70"/>
      <c r="R210" s="70"/>
      <c r="S210" s="70"/>
      <c r="T210" s="70"/>
      <c r="U210" s="71"/>
      <c r="V210" s="61" t="e">
        <f>IF(VLOOKUP($A210,'02　利用者データ'!$A$4:$S$504,10,FALSE)="","",VLOOKUP($A210,'02　利用者データ'!$A$4:$S$504,10,FALSE))</f>
        <v>#N/A</v>
      </c>
      <c r="W210" s="61" t="e">
        <f>IF(VLOOKUP($A210,'02　利用者データ'!$A$4:$S$504,10,FALSE)="","",VLOOKUP($A210,'02　利用者データ'!$A$4:$S$504,10,FALSE))</f>
        <v>#N/A</v>
      </c>
      <c r="X210" s="61" t="e">
        <f>IF(VLOOKUP($A210,'02　利用者データ'!$A$4:$S$504,10,FALSE)="","",VLOOKUP($A210,'02　利用者データ'!$A$4:$S$504,10,FALSE))</f>
        <v>#N/A</v>
      </c>
      <c r="Y210" s="61" t="str">
        <f t="shared" ref="Y210" si="436">IF(AQ210="","",IF($AR$15&gt;=43831,"令和"&amp;YEAR($AR$15)-2018,IF($AR$15&gt;=43586,"令和元",TEXT($AR$15,"ggg")&amp;IF(TEXT($AR$15,"e")="1","元",TEXT($AR$15,"e"))))&amp;TEXT($AR$15,"年m月d日"))</f>
        <v/>
      </c>
      <c r="Z210" s="61" t="str">
        <f t="shared" si="331"/>
        <v/>
      </c>
      <c r="AA210" s="61" t="str">
        <f t="shared" si="332"/>
        <v/>
      </c>
      <c r="AB210" s="61" t="str">
        <f t="shared" si="333"/>
        <v/>
      </c>
      <c r="AC21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1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10" s="68" t="str">
        <f>IF(VLOOKUP($A209,'02　利用者データ'!$A$4:$S$504,2,FALSE)="","",VLOOKUP($A209,'02　利用者データ'!$A$4:$S$504,2,FALSE))</f>
        <v/>
      </c>
      <c r="AF210" s="68"/>
      <c r="AG210" s="68"/>
      <c r="AH210" s="68"/>
      <c r="AI210" s="68"/>
      <c r="AJ210" s="68"/>
      <c r="AK210" s="68"/>
      <c r="AL210" s="68"/>
      <c r="AM210" s="65" t="str">
        <f t="shared" ref="AM210" si="437">IF(AV210="","",IF($AR$15&gt;=43831,"令和"&amp;YEAR($AR$15)-2018,IF($AR$15&gt;=43586,"令和元",TEXT($AR$15,"ggg")&amp;IF(TEXT($AR$15,"e")="1","元",TEXT($AR$15,"e"))))&amp;TEXT($AR$15,"年m月d日"))</f>
        <v/>
      </c>
      <c r="AN210" s="66" t="str">
        <f t="shared" si="335"/>
        <v/>
      </c>
      <c r="AO210" s="66" t="str">
        <f t="shared" si="336"/>
        <v/>
      </c>
      <c r="AP210" s="66" t="str">
        <f t="shared" si="337"/>
        <v/>
      </c>
      <c r="AQ210" s="66" t="str">
        <f t="shared" si="338"/>
        <v/>
      </c>
      <c r="AR210" s="67" t="str">
        <f t="shared" si="339"/>
        <v/>
      </c>
    </row>
    <row r="211" spans="1:44" ht="15" customHeight="1" x14ac:dyDescent="0.15">
      <c r="A211" s="58">
        <v>98</v>
      </c>
      <c r="B211" s="58"/>
      <c r="C211" s="59" t="str">
        <f>IF(VLOOKUP($A211,'02　利用者データ'!$A$4:$S$504,10,FALSE)="","",VLOOKUP($A211,'02　利用者データ'!$A$4:$S$504,10,FALSE))</f>
        <v/>
      </c>
      <c r="D211" s="59"/>
      <c r="E211" s="59"/>
      <c r="F211" s="59"/>
      <c r="G211" s="59"/>
      <c r="H211" s="59"/>
      <c r="I211" s="59"/>
      <c r="J211" s="59"/>
      <c r="K211" s="8" t="s">
        <v>10</v>
      </c>
      <c r="L211" s="60" t="str">
        <f>IF(VLOOKUP($A211,'02　利用者データ'!$A$4:$S$504,5,FALSE)="","",VLOOKUP($A211,'02　利用者データ'!$A$4:$S$504,5,FALSE))</f>
        <v/>
      </c>
      <c r="M211" s="60"/>
      <c r="N211" s="60"/>
      <c r="O211" s="60"/>
      <c r="P211" s="60"/>
      <c r="Q211" s="60"/>
      <c r="R211" s="60"/>
      <c r="S211" s="60"/>
      <c r="T211" s="12" t="str">
        <f>IF(VLOOKUP($A211,'02　利用者データ'!$A$4:$S$504,14,FALSE)="","",VLOOKUP($A211,'02　利用者データ'!$A$4:$S$504,14,FALSE))</f>
        <v/>
      </c>
      <c r="U211" s="13" t="str">
        <f>IF(VLOOKUP($A211,'02　利用者データ'!$A$4:$S$504,7,FALSE)="","",VLOOKUP($A211,'02　利用者データ'!$A$4:$S$504,7,FALSE))</f>
        <v/>
      </c>
      <c r="V211" s="61" t="str">
        <f>IF(VLOOKUP($A211,'02　利用者データ'!$A$4:$S$504,15,FALSE)="","",VLOOKUP($A211,'02　利用者データ'!$A$4:$S$504,15,FALSE))</f>
        <v/>
      </c>
      <c r="W211" s="61" t="str">
        <f>IF(VLOOKUP($A211,'02　利用者データ'!$A$4:$S$504,10,FALSE)="","",VLOOKUP($A211,'02　利用者データ'!$A$4:$S$504,10,FALSE))</f>
        <v/>
      </c>
      <c r="X211" s="61" t="str">
        <f>IF(VLOOKUP($A211,'02　利用者データ'!$A$4:$S$504,10,FALSE)="","",VLOOKUP($A211,'02　利用者データ'!$A$4:$S$504,10,FALSE))</f>
        <v/>
      </c>
      <c r="Y211" s="61" t="str">
        <f t="shared" ref="Y211" si="438">IF(T211="","",IF(T211&gt;=43831,"令和"&amp;YEAR(T211)-2018,IF(T211&gt;=43586,"令和元",TEXT(T211,"ggg")&amp;IF(TEXT(T211,"e")="1","元",TEXT(T211,"e"))))&amp;TEXT(T211,"年m月d日"))</f>
        <v/>
      </c>
      <c r="Z211" s="61" t="str">
        <f t="shared" si="331"/>
        <v/>
      </c>
      <c r="AA211" s="61" t="str">
        <f t="shared" si="332"/>
        <v/>
      </c>
      <c r="AB211" s="61" t="str">
        <f t="shared" si="333"/>
        <v/>
      </c>
      <c r="AC21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1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11" s="59" t="str">
        <f>IF(VLOOKUP($A211,'02　利用者データ'!$A$4:$S$504,3,FALSE)="","",VLOOKUP($A211,'02　利用者データ'!$A$4:$S$504,3,FALSE))</f>
        <v/>
      </c>
      <c r="AF211" s="59"/>
      <c r="AG211" s="59"/>
      <c r="AH211" s="59"/>
      <c r="AI211" s="59"/>
      <c r="AJ211" s="59"/>
      <c r="AK211" s="59"/>
      <c r="AL211" s="59"/>
      <c r="AM211" s="62" t="str">
        <f t="shared" ref="AM211" si="439">IF(U211="","",IF(U211&gt;=43831,"令和"&amp;YEAR(U211)-2018,IF(U211&gt;=43586,"令和元",TEXT(U211,"ggg")&amp;IF(TEXT(U211,"e")="1","元",TEXT(U211,"e"))))&amp;TEXT(U211,"年m月d日"))</f>
        <v/>
      </c>
      <c r="AN211" s="63" t="str">
        <f t="shared" si="335"/>
        <v/>
      </c>
      <c r="AO211" s="63" t="str">
        <f t="shared" si="336"/>
        <v/>
      </c>
      <c r="AP211" s="63" t="str">
        <f t="shared" si="337"/>
        <v/>
      </c>
      <c r="AQ211" s="63" t="str">
        <f t="shared" si="338"/>
        <v/>
      </c>
      <c r="AR211" s="64" t="str">
        <f t="shared" si="339"/>
        <v/>
      </c>
    </row>
    <row r="212" spans="1:44" ht="21" customHeight="1" x14ac:dyDescent="0.15">
      <c r="A212" s="58"/>
      <c r="B212" s="58"/>
      <c r="C212" s="68" t="str">
        <f>IF(VLOOKUP($A211,'02　利用者データ'!$A$4:$S$504,9,FALSE)="","",VLOOKUP($A211,'02　利用者データ'!$A$4:$S$504,9,FALSE))</f>
        <v/>
      </c>
      <c r="D212" s="68"/>
      <c r="E212" s="68"/>
      <c r="F212" s="68"/>
      <c r="G212" s="68"/>
      <c r="H212" s="68"/>
      <c r="I212" s="68"/>
      <c r="J212" s="68"/>
      <c r="K212" s="69" t="str">
        <f>IF(VLOOKUP($A211,'02　利用者データ'!$A$4:$S$504,6,FALSE)="","",VLOOKUP($A211,'02　利用者データ'!$A$4:$S$504,6,FALSE))</f>
        <v/>
      </c>
      <c r="L212" s="70"/>
      <c r="M212" s="70"/>
      <c r="N212" s="70"/>
      <c r="O212" s="70"/>
      <c r="P212" s="70"/>
      <c r="Q212" s="70"/>
      <c r="R212" s="70"/>
      <c r="S212" s="70"/>
      <c r="T212" s="70"/>
      <c r="U212" s="71"/>
      <c r="V212" s="61" t="e">
        <f>IF(VLOOKUP($A212,'02　利用者データ'!$A$4:$S$504,10,FALSE)="","",VLOOKUP($A212,'02　利用者データ'!$A$4:$S$504,10,FALSE))</f>
        <v>#N/A</v>
      </c>
      <c r="W212" s="61" t="e">
        <f>IF(VLOOKUP($A212,'02　利用者データ'!$A$4:$S$504,10,FALSE)="","",VLOOKUP($A212,'02　利用者データ'!$A$4:$S$504,10,FALSE))</f>
        <v>#N/A</v>
      </c>
      <c r="X212" s="61" t="e">
        <f>IF(VLOOKUP($A212,'02　利用者データ'!$A$4:$S$504,10,FALSE)="","",VLOOKUP($A212,'02　利用者データ'!$A$4:$S$504,10,FALSE))</f>
        <v>#N/A</v>
      </c>
      <c r="Y212" s="61" t="str">
        <f t="shared" ref="Y212" si="440">IF(AQ212="","",IF($AR$15&gt;=43831,"令和"&amp;YEAR($AR$15)-2018,IF($AR$15&gt;=43586,"令和元",TEXT($AR$15,"ggg")&amp;IF(TEXT($AR$15,"e")="1","元",TEXT($AR$15,"e"))))&amp;TEXT($AR$15,"年m月d日"))</f>
        <v/>
      </c>
      <c r="Z212" s="61" t="str">
        <f t="shared" si="331"/>
        <v/>
      </c>
      <c r="AA212" s="61" t="str">
        <f t="shared" si="332"/>
        <v/>
      </c>
      <c r="AB212" s="61" t="str">
        <f t="shared" si="333"/>
        <v/>
      </c>
      <c r="AC21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1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12" s="68" t="str">
        <f>IF(VLOOKUP($A211,'02　利用者データ'!$A$4:$S$504,2,FALSE)="","",VLOOKUP($A211,'02　利用者データ'!$A$4:$S$504,2,FALSE))</f>
        <v/>
      </c>
      <c r="AF212" s="68"/>
      <c r="AG212" s="68"/>
      <c r="AH212" s="68"/>
      <c r="AI212" s="68"/>
      <c r="AJ212" s="68"/>
      <c r="AK212" s="68"/>
      <c r="AL212" s="68"/>
      <c r="AM212" s="65" t="str">
        <f t="shared" ref="AM212" si="441">IF(AV212="","",IF($AR$15&gt;=43831,"令和"&amp;YEAR($AR$15)-2018,IF($AR$15&gt;=43586,"令和元",TEXT($AR$15,"ggg")&amp;IF(TEXT($AR$15,"e")="1","元",TEXT($AR$15,"e"))))&amp;TEXT($AR$15,"年m月d日"))</f>
        <v/>
      </c>
      <c r="AN212" s="66" t="str">
        <f t="shared" si="335"/>
        <v/>
      </c>
      <c r="AO212" s="66" t="str">
        <f t="shared" si="336"/>
        <v/>
      </c>
      <c r="AP212" s="66" t="str">
        <f t="shared" si="337"/>
        <v/>
      </c>
      <c r="AQ212" s="66" t="str">
        <f t="shared" si="338"/>
        <v/>
      </c>
      <c r="AR212" s="67" t="str">
        <f t="shared" si="339"/>
        <v/>
      </c>
    </row>
    <row r="213" spans="1:44" ht="15" customHeight="1" x14ac:dyDescent="0.15">
      <c r="A213" s="58">
        <v>99</v>
      </c>
      <c r="B213" s="58"/>
      <c r="C213" s="59" t="str">
        <f>IF(VLOOKUP($A213,'02　利用者データ'!$A$4:$S$504,10,FALSE)="","",VLOOKUP($A213,'02　利用者データ'!$A$4:$S$504,10,FALSE))</f>
        <v/>
      </c>
      <c r="D213" s="59"/>
      <c r="E213" s="59"/>
      <c r="F213" s="59"/>
      <c r="G213" s="59"/>
      <c r="H213" s="59"/>
      <c r="I213" s="59"/>
      <c r="J213" s="59"/>
      <c r="K213" s="8" t="s">
        <v>10</v>
      </c>
      <c r="L213" s="60" t="str">
        <f>IF(VLOOKUP($A213,'02　利用者データ'!$A$4:$S$504,5,FALSE)="","",VLOOKUP($A213,'02　利用者データ'!$A$4:$S$504,5,FALSE))</f>
        <v/>
      </c>
      <c r="M213" s="60"/>
      <c r="N213" s="60"/>
      <c r="O213" s="60"/>
      <c r="P213" s="60"/>
      <c r="Q213" s="60"/>
      <c r="R213" s="60"/>
      <c r="S213" s="60"/>
      <c r="T213" s="12" t="str">
        <f>IF(VLOOKUP($A213,'02　利用者データ'!$A$4:$S$504,14,FALSE)="","",VLOOKUP($A213,'02　利用者データ'!$A$4:$S$504,14,FALSE))</f>
        <v/>
      </c>
      <c r="U213" s="13" t="str">
        <f>IF(VLOOKUP($A213,'02　利用者データ'!$A$4:$S$504,7,FALSE)="","",VLOOKUP($A213,'02　利用者データ'!$A$4:$S$504,7,FALSE))</f>
        <v/>
      </c>
      <c r="V213" s="61" t="str">
        <f>IF(VLOOKUP($A213,'02　利用者データ'!$A$4:$S$504,15,FALSE)="","",VLOOKUP($A213,'02　利用者データ'!$A$4:$S$504,15,FALSE))</f>
        <v/>
      </c>
      <c r="W213" s="61" t="str">
        <f>IF(VLOOKUP($A213,'02　利用者データ'!$A$4:$S$504,10,FALSE)="","",VLOOKUP($A213,'02　利用者データ'!$A$4:$S$504,10,FALSE))</f>
        <v/>
      </c>
      <c r="X213" s="61" t="str">
        <f>IF(VLOOKUP($A213,'02　利用者データ'!$A$4:$S$504,10,FALSE)="","",VLOOKUP($A213,'02　利用者データ'!$A$4:$S$504,10,FALSE))</f>
        <v/>
      </c>
      <c r="Y213" s="61" t="str">
        <f t="shared" ref="Y213" si="442">IF(T213="","",IF(T213&gt;=43831,"令和"&amp;YEAR(T213)-2018,IF(T213&gt;=43586,"令和元",TEXT(T213,"ggg")&amp;IF(TEXT(T213,"e")="1","元",TEXT(T213,"e"))))&amp;TEXT(T213,"年m月d日"))</f>
        <v/>
      </c>
      <c r="Z213" s="61" t="str">
        <f t="shared" si="331"/>
        <v/>
      </c>
      <c r="AA213" s="61" t="str">
        <f t="shared" si="332"/>
        <v/>
      </c>
      <c r="AB213" s="61" t="str">
        <f t="shared" si="333"/>
        <v/>
      </c>
      <c r="AC21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1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13" s="59" t="str">
        <f>IF(VLOOKUP($A213,'02　利用者データ'!$A$4:$S$504,3,FALSE)="","",VLOOKUP($A213,'02　利用者データ'!$A$4:$S$504,3,FALSE))</f>
        <v/>
      </c>
      <c r="AF213" s="59"/>
      <c r="AG213" s="59"/>
      <c r="AH213" s="59"/>
      <c r="AI213" s="59"/>
      <c r="AJ213" s="59"/>
      <c r="AK213" s="59"/>
      <c r="AL213" s="59"/>
      <c r="AM213" s="62" t="str">
        <f t="shared" ref="AM213" si="443">IF(U213="","",IF(U213&gt;=43831,"令和"&amp;YEAR(U213)-2018,IF(U213&gt;=43586,"令和元",TEXT(U213,"ggg")&amp;IF(TEXT(U213,"e")="1","元",TEXT(U213,"e"))))&amp;TEXT(U213,"年m月d日"))</f>
        <v/>
      </c>
      <c r="AN213" s="63" t="str">
        <f t="shared" si="335"/>
        <v/>
      </c>
      <c r="AO213" s="63" t="str">
        <f t="shared" si="336"/>
        <v/>
      </c>
      <c r="AP213" s="63" t="str">
        <f t="shared" si="337"/>
        <v/>
      </c>
      <c r="AQ213" s="63" t="str">
        <f t="shared" si="338"/>
        <v/>
      </c>
      <c r="AR213" s="64" t="str">
        <f t="shared" si="339"/>
        <v/>
      </c>
    </row>
    <row r="214" spans="1:44" ht="21" customHeight="1" x14ac:dyDescent="0.15">
      <c r="A214" s="58"/>
      <c r="B214" s="58"/>
      <c r="C214" s="68" t="str">
        <f>IF(VLOOKUP($A213,'02　利用者データ'!$A$4:$S$504,9,FALSE)="","",VLOOKUP($A213,'02　利用者データ'!$A$4:$S$504,9,FALSE))</f>
        <v/>
      </c>
      <c r="D214" s="68"/>
      <c r="E214" s="68"/>
      <c r="F214" s="68"/>
      <c r="G214" s="68"/>
      <c r="H214" s="68"/>
      <c r="I214" s="68"/>
      <c r="J214" s="68"/>
      <c r="K214" s="69" t="str">
        <f>IF(VLOOKUP($A213,'02　利用者データ'!$A$4:$S$504,6,FALSE)="","",VLOOKUP($A213,'02　利用者データ'!$A$4:$S$504,6,FALSE))</f>
        <v/>
      </c>
      <c r="L214" s="70"/>
      <c r="M214" s="70"/>
      <c r="N214" s="70"/>
      <c r="O214" s="70"/>
      <c r="P214" s="70"/>
      <c r="Q214" s="70"/>
      <c r="R214" s="70"/>
      <c r="S214" s="70"/>
      <c r="T214" s="70"/>
      <c r="U214" s="71"/>
      <c r="V214" s="61" t="e">
        <f>IF(VLOOKUP($A214,'02　利用者データ'!$A$4:$S$504,10,FALSE)="","",VLOOKUP($A214,'02　利用者データ'!$A$4:$S$504,10,FALSE))</f>
        <v>#N/A</v>
      </c>
      <c r="W214" s="61" t="e">
        <f>IF(VLOOKUP($A214,'02　利用者データ'!$A$4:$S$504,10,FALSE)="","",VLOOKUP($A214,'02　利用者データ'!$A$4:$S$504,10,FALSE))</f>
        <v>#N/A</v>
      </c>
      <c r="X214" s="61" t="e">
        <f>IF(VLOOKUP($A214,'02　利用者データ'!$A$4:$S$504,10,FALSE)="","",VLOOKUP($A214,'02　利用者データ'!$A$4:$S$504,10,FALSE))</f>
        <v>#N/A</v>
      </c>
      <c r="Y214" s="61" t="str">
        <f t="shared" ref="Y214" si="444">IF(AQ214="","",IF($AR$15&gt;=43831,"令和"&amp;YEAR($AR$15)-2018,IF($AR$15&gt;=43586,"令和元",TEXT($AR$15,"ggg")&amp;IF(TEXT($AR$15,"e")="1","元",TEXT($AR$15,"e"))))&amp;TEXT($AR$15,"年m月d日"))</f>
        <v/>
      </c>
      <c r="Z214" s="61" t="str">
        <f t="shared" si="331"/>
        <v/>
      </c>
      <c r="AA214" s="61" t="str">
        <f t="shared" si="332"/>
        <v/>
      </c>
      <c r="AB214" s="61" t="str">
        <f t="shared" si="333"/>
        <v/>
      </c>
      <c r="AC21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1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14" s="68" t="str">
        <f>IF(VLOOKUP($A213,'02　利用者データ'!$A$4:$S$504,2,FALSE)="","",VLOOKUP($A213,'02　利用者データ'!$A$4:$S$504,2,FALSE))</f>
        <v/>
      </c>
      <c r="AF214" s="68"/>
      <c r="AG214" s="68"/>
      <c r="AH214" s="68"/>
      <c r="AI214" s="68"/>
      <c r="AJ214" s="68"/>
      <c r="AK214" s="68"/>
      <c r="AL214" s="68"/>
      <c r="AM214" s="65" t="str">
        <f t="shared" ref="AM214" si="445">IF(AV214="","",IF($AR$15&gt;=43831,"令和"&amp;YEAR($AR$15)-2018,IF($AR$15&gt;=43586,"令和元",TEXT($AR$15,"ggg")&amp;IF(TEXT($AR$15,"e")="1","元",TEXT($AR$15,"e"))))&amp;TEXT($AR$15,"年m月d日"))</f>
        <v/>
      </c>
      <c r="AN214" s="66" t="str">
        <f t="shared" si="335"/>
        <v/>
      </c>
      <c r="AO214" s="66" t="str">
        <f t="shared" si="336"/>
        <v/>
      </c>
      <c r="AP214" s="66" t="str">
        <f t="shared" si="337"/>
        <v/>
      </c>
      <c r="AQ214" s="66" t="str">
        <f t="shared" si="338"/>
        <v/>
      </c>
      <c r="AR214" s="67" t="str">
        <f t="shared" si="339"/>
        <v/>
      </c>
    </row>
    <row r="215" spans="1:44" ht="15" customHeight="1" x14ac:dyDescent="0.15">
      <c r="A215" s="58">
        <v>100</v>
      </c>
      <c r="B215" s="58"/>
      <c r="C215" s="59" t="str">
        <f>IF(VLOOKUP($A215,'02　利用者データ'!$A$4:$S$504,10,FALSE)="","",VLOOKUP($A215,'02　利用者データ'!$A$4:$S$504,10,FALSE))</f>
        <v/>
      </c>
      <c r="D215" s="59"/>
      <c r="E215" s="59"/>
      <c r="F215" s="59"/>
      <c r="G215" s="59"/>
      <c r="H215" s="59"/>
      <c r="I215" s="59"/>
      <c r="J215" s="59"/>
      <c r="K215" s="8" t="s">
        <v>10</v>
      </c>
      <c r="L215" s="60" t="str">
        <f>IF(VLOOKUP($A215,'02　利用者データ'!$A$4:$S$504,5,FALSE)="","",VLOOKUP($A215,'02　利用者データ'!$A$4:$S$504,5,FALSE))</f>
        <v/>
      </c>
      <c r="M215" s="60"/>
      <c r="N215" s="60"/>
      <c r="O215" s="60"/>
      <c r="P215" s="60"/>
      <c r="Q215" s="60"/>
      <c r="R215" s="60"/>
      <c r="S215" s="60"/>
      <c r="T215" s="12" t="str">
        <f>IF(VLOOKUP($A215,'02　利用者データ'!$A$4:$S$504,14,FALSE)="","",VLOOKUP($A215,'02　利用者データ'!$A$4:$S$504,14,FALSE))</f>
        <v/>
      </c>
      <c r="U215" s="13" t="str">
        <f>IF(VLOOKUP($A215,'02　利用者データ'!$A$4:$S$504,7,FALSE)="","",VLOOKUP($A215,'02　利用者データ'!$A$4:$S$504,7,FALSE))</f>
        <v/>
      </c>
      <c r="V215" s="61" t="str">
        <f>IF(VLOOKUP($A215,'02　利用者データ'!$A$4:$S$504,15,FALSE)="","",VLOOKUP($A215,'02　利用者データ'!$A$4:$S$504,15,FALSE))</f>
        <v/>
      </c>
      <c r="W215" s="61" t="str">
        <f>IF(VLOOKUP($A215,'02　利用者データ'!$A$4:$S$504,10,FALSE)="","",VLOOKUP($A215,'02　利用者データ'!$A$4:$S$504,10,FALSE))</f>
        <v/>
      </c>
      <c r="X215" s="61" t="str">
        <f>IF(VLOOKUP($A215,'02　利用者データ'!$A$4:$S$504,10,FALSE)="","",VLOOKUP($A215,'02　利用者データ'!$A$4:$S$504,10,FALSE))</f>
        <v/>
      </c>
      <c r="Y215" s="61" t="str">
        <f t="shared" ref="Y215" si="446">IF(T215="","",IF(T215&gt;=43831,"令和"&amp;YEAR(T215)-2018,IF(T215&gt;=43586,"令和元",TEXT(T215,"ggg")&amp;IF(TEXT(T215,"e")="1","元",TEXT(T215,"e"))))&amp;TEXT(T215,"年m月d日"))</f>
        <v/>
      </c>
      <c r="Z215" s="61" t="str">
        <f t="shared" si="331"/>
        <v/>
      </c>
      <c r="AA215" s="61" t="str">
        <f t="shared" si="332"/>
        <v/>
      </c>
      <c r="AB215" s="61" t="str">
        <f t="shared" si="333"/>
        <v/>
      </c>
      <c r="AC21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1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15" s="59" t="str">
        <f>IF(VLOOKUP($A215,'02　利用者データ'!$A$4:$S$504,3,FALSE)="","",VLOOKUP($A215,'02　利用者データ'!$A$4:$S$504,3,FALSE))</f>
        <v/>
      </c>
      <c r="AF215" s="59"/>
      <c r="AG215" s="59"/>
      <c r="AH215" s="59"/>
      <c r="AI215" s="59"/>
      <c r="AJ215" s="59"/>
      <c r="AK215" s="59"/>
      <c r="AL215" s="59"/>
      <c r="AM215" s="62" t="str">
        <f t="shared" ref="AM215" si="447">IF(U215="","",IF(U215&gt;=43831,"令和"&amp;YEAR(U215)-2018,IF(U215&gt;=43586,"令和元",TEXT(U215,"ggg")&amp;IF(TEXT(U215,"e")="1","元",TEXT(U215,"e"))))&amp;TEXT(U215,"年m月d日"))</f>
        <v/>
      </c>
      <c r="AN215" s="63" t="str">
        <f t="shared" si="335"/>
        <v/>
      </c>
      <c r="AO215" s="63" t="str">
        <f t="shared" si="336"/>
        <v/>
      </c>
      <c r="AP215" s="63" t="str">
        <f t="shared" si="337"/>
        <v/>
      </c>
      <c r="AQ215" s="63" t="str">
        <f t="shared" si="338"/>
        <v/>
      </c>
      <c r="AR215" s="64" t="str">
        <f t="shared" si="339"/>
        <v/>
      </c>
    </row>
    <row r="216" spans="1:44" ht="21" customHeight="1" x14ac:dyDescent="0.15">
      <c r="A216" s="58"/>
      <c r="B216" s="58"/>
      <c r="C216" s="68" t="str">
        <f>IF(VLOOKUP($A215,'02　利用者データ'!$A$4:$S$504,9,FALSE)="","",VLOOKUP($A215,'02　利用者データ'!$A$4:$S$504,9,FALSE))</f>
        <v/>
      </c>
      <c r="D216" s="68"/>
      <c r="E216" s="68"/>
      <c r="F216" s="68"/>
      <c r="G216" s="68"/>
      <c r="H216" s="68"/>
      <c r="I216" s="68"/>
      <c r="J216" s="68"/>
      <c r="K216" s="69" t="str">
        <f>IF(VLOOKUP($A215,'02　利用者データ'!$A$4:$S$504,6,FALSE)="","",VLOOKUP($A215,'02　利用者データ'!$A$4:$S$504,6,FALSE))</f>
        <v/>
      </c>
      <c r="L216" s="70"/>
      <c r="M216" s="70"/>
      <c r="N216" s="70"/>
      <c r="O216" s="70"/>
      <c r="P216" s="70"/>
      <c r="Q216" s="70"/>
      <c r="R216" s="70"/>
      <c r="S216" s="70"/>
      <c r="T216" s="70"/>
      <c r="U216" s="71"/>
      <c r="V216" s="61" t="e">
        <f>IF(VLOOKUP($A216,'02　利用者データ'!$A$4:$S$504,10,FALSE)="","",VLOOKUP($A216,'02　利用者データ'!$A$4:$S$504,10,FALSE))</f>
        <v>#N/A</v>
      </c>
      <c r="W216" s="61" t="e">
        <f>IF(VLOOKUP($A216,'02　利用者データ'!$A$4:$S$504,10,FALSE)="","",VLOOKUP($A216,'02　利用者データ'!$A$4:$S$504,10,FALSE))</f>
        <v>#N/A</v>
      </c>
      <c r="X216" s="61" t="e">
        <f>IF(VLOOKUP($A216,'02　利用者データ'!$A$4:$S$504,10,FALSE)="","",VLOOKUP($A216,'02　利用者データ'!$A$4:$S$504,10,FALSE))</f>
        <v>#N/A</v>
      </c>
      <c r="Y216" s="61" t="str">
        <f t="shared" ref="Y216" si="448">IF(AQ216="","",IF($AR$15&gt;=43831,"令和"&amp;YEAR($AR$15)-2018,IF($AR$15&gt;=43586,"令和元",TEXT($AR$15,"ggg")&amp;IF(TEXT($AR$15,"e")="1","元",TEXT($AR$15,"e"))))&amp;TEXT($AR$15,"年m月d日"))</f>
        <v/>
      </c>
      <c r="Z216" s="61" t="str">
        <f t="shared" si="331"/>
        <v/>
      </c>
      <c r="AA216" s="61" t="str">
        <f t="shared" si="332"/>
        <v/>
      </c>
      <c r="AB216" s="61" t="str">
        <f t="shared" si="333"/>
        <v/>
      </c>
      <c r="AC21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1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16" s="68" t="str">
        <f>IF(VLOOKUP($A215,'02　利用者データ'!$A$4:$S$504,2,FALSE)="","",VLOOKUP($A215,'02　利用者データ'!$A$4:$S$504,2,FALSE))</f>
        <v/>
      </c>
      <c r="AF216" s="68"/>
      <c r="AG216" s="68"/>
      <c r="AH216" s="68"/>
      <c r="AI216" s="68"/>
      <c r="AJ216" s="68"/>
      <c r="AK216" s="68"/>
      <c r="AL216" s="68"/>
      <c r="AM216" s="65" t="str">
        <f t="shared" ref="AM216" si="449">IF(AV216="","",IF($AR$15&gt;=43831,"令和"&amp;YEAR($AR$15)-2018,IF($AR$15&gt;=43586,"令和元",TEXT($AR$15,"ggg")&amp;IF(TEXT($AR$15,"e")="1","元",TEXT($AR$15,"e"))))&amp;TEXT($AR$15,"年m月d日"))</f>
        <v/>
      </c>
      <c r="AN216" s="66" t="str">
        <f t="shared" si="335"/>
        <v/>
      </c>
      <c r="AO216" s="66" t="str">
        <f t="shared" si="336"/>
        <v/>
      </c>
      <c r="AP216" s="66" t="str">
        <f t="shared" si="337"/>
        <v/>
      </c>
      <c r="AQ216" s="66" t="str">
        <f t="shared" si="338"/>
        <v/>
      </c>
      <c r="AR216" s="67" t="str">
        <f t="shared" si="339"/>
        <v/>
      </c>
    </row>
    <row r="217" spans="1:44" ht="15" customHeight="1" x14ac:dyDescent="0.15">
      <c r="A217" s="58">
        <v>101</v>
      </c>
      <c r="B217" s="58"/>
      <c r="C217" s="59" t="str">
        <f>IF(VLOOKUP($A217,'02　利用者データ'!$A$4:$S$504,10,FALSE)="","",VLOOKUP($A217,'02　利用者データ'!$A$4:$S$504,10,FALSE))</f>
        <v/>
      </c>
      <c r="D217" s="59"/>
      <c r="E217" s="59"/>
      <c r="F217" s="59"/>
      <c r="G217" s="59"/>
      <c r="H217" s="59"/>
      <c r="I217" s="59"/>
      <c r="J217" s="59"/>
      <c r="K217" s="8" t="s">
        <v>10</v>
      </c>
      <c r="L217" s="60" t="str">
        <f>IF(VLOOKUP($A217,'02　利用者データ'!$A$4:$S$504,5,FALSE)="","",VLOOKUP($A217,'02　利用者データ'!$A$4:$S$504,5,FALSE))</f>
        <v/>
      </c>
      <c r="M217" s="60"/>
      <c r="N217" s="60"/>
      <c r="O217" s="60"/>
      <c r="P217" s="60"/>
      <c r="Q217" s="60"/>
      <c r="R217" s="60"/>
      <c r="S217" s="60"/>
      <c r="T217" s="12" t="str">
        <f>IF(VLOOKUP($A217,'02　利用者データ'!$A$4:$S$504,14,FALSE)="","",VLOOKUP($A217,'02　利用者データ'!$A$4:$S$504,14,FALSE))</f>
        <v/>
      </c>
      <c r="U217" s="13" t="str">
        <f>IF(VLOOKUP($A217,'02　利用者データ'!$A$4:$S$504,7,FALSE)="","",VLOOKUP($A217,'02　利用者データ'!$A$4:$S$504,7,FALSE))</f>
        <v/>
      </c>
      <c r="V217" s="61" t="str">
        <f>IF(VLOOKUP($A217,'02　利用者データ'!$A$4:$S$504,15,FALSE)="","",VLOOKUP($A217,'02　利用者データ'!$A$4:$S$504,15,FALSE))</f>
        <v/>
      </c>
      <c r="W217" s="61" t="str">
        <f>IF(VLOOKUP($A217,'02　利用者データ'!$A$4:$S$504,10,FALSE)="","",VLOOKUP($A217,'02　利用者データ'!$A$4:$S$504,10,FALSE))</f>
        <v/>
      </c>
      <c r="X217" s="61" t="str">
        <f>IF(VLOOKUP($A217,'02　利用者データ'!$A$4:$S$504,10,FALSE)="","",VLOOKUP($A217,'02　利用者データ'!$A$4:$S$504,10,FALSE))</f>
        <v/>
      </c>
      <c r="Y217" s="61" t="str">
        <f t="shared" ref="Y217" si="450">IF(T217="","",IF(T217&gt;=43831,"令和"&amp;YEAR(T217)-2018,IF(T217&gt;=43586,"令和元",TEXT(T217,"ggg")&amp;IF(TEXT(T217,"e")="1","元",TEXT(T217,"e"))))&amp;TEXT(T217,"年m月d日"))</f>
        <v/>
      </c>
      <c r="Z217" s="61" t="str">
        <f t="shared" si="331"/>
        <v/>
      </c>
      <c r="AA217" s="61" t="str">
        <f t="shared" si="332"/>
        <v/>
      </c>
      <c r="AB217" s="61" t="str">
        <f t="shared" si="333"/>
        <v/>
      </c>
      <c r="AC21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1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17" s="59" t="str">
        <f>IF(VLOOKUP($A217,'02　利用者データ'!$A$4:$S$504,3,FALSE)="","",VLOOKUP($A217,'02　利用者データ'!$A$4:$S$504,3,FALSE))</f>
        <v/>
      </c>
      <c r="AF217" s="59"/>
      <c r="AG217" s="59"/>
      <c r="AH217" s="59"/>
      <c r="AI217" s="59"/>
      <c r="AJ217" s="59"/>
      <c r="AK217" s="59"/>
      <c r="AL217" s="59"/>
      <c r="AM217" s="62" t="str">
        <f t="shared" ref="AM217" si="451">IF(U217="","",IF(U217&gt;=43831,"令和"&amp;YEAR(U217)-2018,IF(U217&gt;=43586,"令和元",TEXT(U217,"ggg")&amp;IF(TEXT(U217,"e")="1","元",TEXT(U217,"e"))))&amp;TEXT(U217,"年m月d日"))</f>
        <v/>
      </c>
      <c r="AN217" s="63" t="str">
        <f t="shared" si="335"/>
        <v/>
      </c>
      <c r="AO217" s="63" t="str">
        <f t="shared" si="336"/>
        <v/>
      </c>
      <c r="AP217" s="63" t="str">
        <f t="shared" si="337"/>
        <v/>
      </c>
      <c r="AQ217" s="63" t="str">
        <f t="shared" si="338"/>
        <v/>
      </c>
      <c r="AR217" s="64" t="str">
        <f t="shared" si="339"/>
        <v/>
      </c>
    </row>
    <row r="218" spans="1:44" ht="21" customHeight="1" x14ac:dyDescent="0.15">
      <c r="A218" s="58"/>
      <c r="B218" s="58"/>
      <c r="C218" s="68" t="str">
        <f>IF(VLOOKUP($A217,'02　利用者データ'!$A$4:$S$504,9,FALSE)="","",VLOOKUP($A217,'02　利用者データ'!$A$4:$S$504,9,FALSE))</f>
        <v/>
      </c>
      <c r="D218" s="68"/>
      <c r="E218" s="68"/>
      <c r="F218" s="68"/>
      <c r="G218" s="68"/>
      <c r="H218" s="68"/>
      <c r="I218" s="68"/>
      <c r="J218" s="68"/>
      <c r="K218" s="69" t="str">
        <f>IF(VLOOKUP($A217,'02　利用者データ'!$A$4:$S$504,6,FALSE)="","",VLOOKUP($A217,'02　利用者データ'!$A$4:$S$504,6,FALSE))</f>
        <v/>
      </c>
      <c r="L218" s="70"/>
      <c r="M218" s="70"/>
      <c r="N218" s="70"/>
      <c r="O218" s="70"/>
      <c r="P218" s="70"/>
      <c r="Q218" s="70"/>
      <c r="R218" s="70"/>
      <c r="S218" s="70"/>
      <c r="T218" s="70"/>
      <c r="U218" s="71"/>
      <c r="V218" s="61" t="e">
        <f>IF(VLOOKUP($A218,'02　利用者データ'!$A$4:$S$504,10,FALSE)="","",VLOOKUP($A218,'02　利用者データ'!$A$4:$S$504,10,FALSE))</f>
        <v>#N/A</v>
      </c>
      <c r="W218" s="61" t="e">
        <f>IF(VLOOKUP($A218,'02　利用者データ'!$A$4:$S$504,10,FALSE)="","",VLOOKUP($A218,'02　利用者データ'!$A$4:$S$504,10,FALSE))</f>
        <v>#N/A</v>
      </c>
      <c r="X218" s="61" t="e">
        <f>IF(VLOOKUP($A218,'02　利用者データ'!$A$4:$S$504,10,FALSE)="","",VLOOKUP($A218,'02　利用者データ'!$A$4:$S$504,10,FALSE))</f>
        <v>#N/A</v>
      </c>
      <c r="Y218" s="61" t="str">
        <f t="shared" ref="Y218" si="452">IF(AQ218="","",IF($AR$15&gt;=43831,"令和"&amp;YEAR($AR$15)-2018,IF($AR$15&gt;=43586,"令和元",TEXT($AR$15,"ggg")&amp;IF(TEXT($AR$15,"e")="1","元",TEXT($AR$15,"e"))))&amp;TEXT($AR$15,"年m月d日"))</f>
        <v/>
      </c>
      <c r="Z218" s="61" t="str">
        <f t="shared" si="331"/>
        <v/>
      </c>
      <c r="AA218" s="61" t="str">
        <f t="shared" si="332"/>
        <v/>
      </c>
      <c r="AB218" s="61" t="str">
        <f t="shared" si="333"/>
        <v/>
      </c>
      <c r="AC21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1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18" s="68" t="str">
        <f>IF(VLOOKUP($A217,'02　利用者データ'!$A$4:$S$504,2,FALSE)="","",VLOOKUP($A217,'02　利用者データ'!$A$4:$S$504,2,FALSE))</f>
        <v/>
      </c>
      <c r="AF218" s="68"/>
      <c r="AG218" s="68"/>
      <c r="AH218" s="68"/>
      <c r="AI218" s="68"/>
      <c r="AJ218" s="68"/>
      <c r="AK218" s="68"/>
      <c r="AL218" s="68"/>
      <c r="AM218" s="65" t="str">
        <f t="shared" ref="AM218" si="453">IF(AV218="","",IF($AR$15&gt;=43831,"令和"&amp;YEAR($AR$15)-2018,IF($AR$15&gt;=43586,"令和元",TEXT($AR$15,"ggg")&amp;IF(TEXT($AR$15,"e")="1","元",TEXT($AR$15,"e"))))&amp;TEXT($AR$15,"年m月d日"))</f>
        <v/>
      </c>
      <c r="AN218" s="66" t="str">
        <f t="shared" si="335"/>
        <v/>
      </c>
      <c r="AO218" s="66" t="str">
        <f t="shared" si="336"/>
        <v/>
      </c>
      <c r="AP218" s="66" t="str">
        <f t="shared" si="337"/>
        <v/>
      </c>
      <c r="AQ218" s="66" t="str">
        <f t="shared" si="338"/>
        <v/>
      </c>
      <c r="AR218" s="67" t="str">
        <f t="shared" si="339"/>
        <v/>
      </c>
    </row>
    <row r="219" spans="1:44" ht="15" customHeight="1" x14ac:dyDescent="0.15">
      <c r="A219" s="58">
        <v>102</v>
      </c>
      <c r="B219" s="58"/>
      <c r="C219" s="59" t="str">
        <f>IF(VLOOKUP($A219,'02　利用者データ'!$A$4:$S$504,10,FALSE)="","",VLOOKUP($A219,'02　利用者データ'!$A$4:$S$504,10,FALSE))</f>
        <v/>
      </c>
      <c r="D219" s="59"/>
      <c r="E219" s="59"/>
      <c r="F219" s="59"/>
      <c r="G219" s="59"/>
      <c r="H219" s="59"/>
      <c r="I219" s="59"/>
      <c r="J219" s="59"/>
      <c r="K219" s="8" t="s">
        <v>10</v>
      </c>
      <c r="L219" s="60" t="str">
        <f>IF(VLOOKUP($A219,'02　利用者データ'!$A$4:$S$504,5,FALSE)="","",VLOOKUP($A219,'02　利用者データ'!$A$4:$S$504,5,FALSE))</f>
        <v/>
      </c>
      <c r="M219" s="60"/>
      <c r="N219" s="60"/>
      <c r="O219" s="60"/>
      <c r="P219" s="60"/>
      <c r="Q219" s="60"/>
      <c r="R219" s="60"/>
      <c r="S219" s="60"/>
      <c r="T219" s="12" t="str">
        <f>IF(VLOOKUP($A219,'02　利用者データ'!$A$4:$S$504,14,FALSE)="","",VLOOKUP($A219,'02　利用者データ'!$A$4:$S$504,14,FALSE))</f>
        <v/>
      </c>
      <c r="U219" s="13" t="str">
        <f>IF(VLOOKUP($A219,'02　利用者データ'!$A$4:$S$504,7,FALSE)="","",VLOOKUP($A219,'02　利用者データ'!$A$4:$S$504,7,FALSE))</f>
        <v/>
      </c>
      <c r="V219" s="61" t="str">
        <f>IF(VLOOKUP($A219,'02　利用者データ'!$A$4:$S$504,15,FALSE)="","",VLOOKUP($A219,'02　利用者データ'!$A$4:$S$504,15,FALSE))</f>
        <v/>
      </c>
      <c r="W219" s="61" t="str">
        <f>IF(VLOOKUP($A219,'02　利用者データ'!$A$4:$S$504,10,FALSE)="","",VLOOKUP($A219,'02　利用者データ'!$A$4:$S$504,10,FALSE))</f>
        <v/>
      </c>
      <c r="X219" s="61" t="str">
        <f>IF(VLOOKUP($A219,'02　利用者データ'!$A$4:$S$504,10,FALSE)="","",VLOOKUP($A219,'02　利用者データ'!$A$4:$S$504,10,FALSE))</f>
        <v/>
      </c>
      <c r="Y219" s="61" t="str">
        <f t="shared" ref="Y219" si="454">IF(T219="","",IF(T219&gt;=43831,"令和"&amp;YEAR(T219)-2018,IF(T219&gt;=43586,"令和元",TEXT(T219,"ggg")&amp;IF(TEXT(T219,"e")="1","元",TEXT(T219,"e"))))&amp;TEXT(T219,"年m月d日"))</f>
        <v/>
      </c>
      <c r="Z219" s="61" t="str">
        <f t="shared" si="331"/>
        <v/>
      </c>
      <c r="AA219" s="61" t="str">
        <f t="shared" si="332"/>
        <v/>
      </c>
      <c r="AB219" s="61" t="str">
        <f t="shared" si="333"/>
        <v/>
      </c>
      <c r="AC21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1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19" s="59" t="str">
        <f>IF(VLOOKUP($A219,'02　利用者データ'!$A$4:$S$504,3,FALSE)="","",VLOOKUP($A219,'02　利用者データ'!$A$4:$S$504,3,FALSE))</f>
        <v/>
      </c>
      <c r="AF219" s="59"/>
      <c r="AG219" s="59"/>
      <c r="AH219" s="59"/>
      <c r="AI219" s="59"/>
      <c r="AJ219" s="59"/>
      <c r="AK219" s="59"/>
      <c r="AL219" s="59"/>
      <c r="AM219" s="62" t="str">
        <f t="shared" ref="AM219" si="455">IF(U219="","",IF(U219&gt;=43831,"令和"&amp;YEAR(U219)-2018,IF(U219&gt;=43586,"令和元",TEXT(U219,"ggg")&amp;IF(TEXT(U219,"e")="1","元",TEXT(U219,"e"))))&amp;TEXT(U219,"年m月d日"))</f>
        <v/>
      </c>
      <c r="AN219" s="63" t="str">
        <f t="shared" si="335"/>
        <v/>
      </c>
      <c r="AO219" s="63" t="str">
        <f t="shared" si="336"/>
        <v/>
      </c>
      <c r="AP219" s="63" t="str">
        <f t="shared" si="337"/>
        <v/>
      </c>
      <c r="AQ219" s="63" t="str">
        <f t="shared" si="338"/>
        <v/>
      </c>
      <c r="AR219" s="64" t="str">
        <f t="shared" si="339"/>
        <v/>
      </c>
    </row>
    <row r="220" spans="1:44" ht="21" customHeight="1" x14ac:dyDescent="0.15">
      <c r="A220" s="58"/>
      <c r="B220" s="58"/>
      <c r="C220" s="68" t="str">
        <f>IF(VLOOKUP($A219,'02　利用者データ'!$A$4:$S$504,9,FALSE)="","",VLOOKUP($A219,'02　利用者データ'!$A$4:$S$504,9,FALSE))</f>
        <v/>
      </c>
      <c r="D220" s="68"/>
      <c r="E220" s="68"/>
      <c r="F220" s="68"/>
      <c r="G220" s="68"/>
      <c r="H220" s="68"/>
      <c r="I220" s="68"/>
      <c r="J220" s="68"/>
      <c r="K220" s="69" t="str">
        <f>IF(VLOOKUP($A219,'02　利用者データ'!$A$4:$S$504,6,FALSE)="","",VLOOKUP($A219,'02　利用者データ'!$A$4:$S$504,6,FALSE))</f>
        <v/>
      </c>
      <c r="L220" s="70"/>
      <c r="M220" s="70"/>
      <c r="N220" s="70"/>
      <c r="O220" s="70"/>
      <c r="P220" s="70"/>
      <c r="Q220" s="70"/>
      <c r="R220" s="70"/>
      <c r="S220" s="70"/>
      <c r="T220" s="70"/>
      <c r="U220" s="71"/>
      <c r="V220" s="61" t="e">
        <f>IF(VLOOKUP($A220,'02　利用者データ'!$A$4:$S$504,10,FALSE)="","",VLOOKUP($A220,'02　利用者データ'!$A$4:$S$504,10,FALSE))</f>
        <v>#N/A</v>
      </c>
      <c r="W220" s="61" t="e">
        <f>IF(VLOOKUP($A220,'02　利用者データ'!$A$4:$S$504,10,FALSE)="","",VLOOKUP($A220,'02　利用者データ'!$A$4:$S$504,10,FALSE))</f>
        <v>#N/A</v>
      </c>
      <c r="X220" s="61" t="e">
        <f>IF(VLOOKUP($A220,'02　利用者データ'!$A$4:$S$504,10,FALSE)="","",VLOOKUP($A220,'02　利用者データ'!$A$4:$S$504,10,FALSE))</f>
        <v>#N/A</v>
      </c>
      <c r="Y220" s="61" t="str">
        <f t="shared" ref="Y220" si="456">IF(AQ220="","",IF($AR$15&gt;=43831,"令和"&amp;YEAR($AR$15)-2018,IF($AR$15&gt;=43586,"令和元",TEXT($AR$15,"ggg")&amp;IF(TEXT($AR$15,"e")="1","元",TEXT($AR$15,"e"))))&amp;TEXT($AR$15,"年m月d日"))</f>
        <v/>
      </c>
      <c r="Z220" s="61" t="str">
        <f t="shared" si="331"/>
        <v/>
      </c>
      <c r="AA220" s="61" t="str">
        <f t="shared" si="332"/>
        <v/>
      </c>
      <c r="AB220" s="61" t="str">
        <f t="shared" si="333"/>
        <v/>
      </c>
      <c r="AC22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2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20" s="68" t="str">
        <f>IF(VLOOKUP($A219,'02　利用者データ'!$A$4:$S$504,2,FALSE)="","",VLOOKUP($A219,'02　利用者データ'!$A$4:$S$504,2,FALSE))</f>
        <v/>
      </c>
      <c r="AF220" s="68"/>
      <c r="AG220" s="68"/>
      <c r="AH220" s="68"/>
      <c r="AI220" s="68"/>
      <c r="AJ220" s="68"/>
      <c r="AK220" s="68"/>
      <c r="AL220" s="68"/>
      <c r="AM220" s="65" t="str">
        <f t="shared" ref="AM220" si="457">IF(AV220="","",IF($AR$15&gt;=43831,"令和"&amp;YEAR($AR$15)-2018,IF($AR$15&gt;=43586,"令和元",TEXT($AR$15,"ggg")&amp;IF(TEXT($AR$15,"e")="1","元",TEXT($AR$15,"e"))))&amp;TEXT($AR$15,"年m月d日"))</f>
        <v/>
      </c>
      <c r="AN220" s="66" t="str">
        <f t="shared" si="335"/>
        <v/>
      </c>
      <c r="AO220" s="66" t="str">
        <f t="shared" si="336"/>
        <v/>
      </c>
      <c r="AP220" s="66" t="str">
        <f t="shared" si="337"/>
        <v/>
      </c>
      <c r="AQ220" s="66" t="str">
        <f t="shared" si="338"/>
        <v/>
      </c>
      <c r="AR220" s="67" t="str">
        <f t="shared" si="339"/>
        <v/>
      </c>
    </row>
    <row r="221" spans="1:44" ht="15" customHeight="1" x14ac:dyDescent="0.15">
      <c r="A221" s="58">
        <v>103</v>
      </c>
      <c r="B221" s="58"/>
      <c r="C221" s="59" t="str">
        <f>IF(VLOOKUP($A221,'02　利用者データ'!$A$4:$S$504,10,FALSE)="","",VLOOKUP($A221,'02　利用者データ'!$A$4:$S$504,10,FALSE))</f>
        <v/>
      </c>
      <c r="D221" s="59"/>
      <c r="E221" s="59"/>
      <c r="F221" s="59"/>
      <c r="G221" s="59"/>
      <c r="H221" s="59"/>
      <c r="I221" s="59"/>
      <c r="J221" s="59"/>
      <c r="K221" s="8" t="s">
        <v>10</v>
      </c>
      <c r="L221" s="60" t="str">
        <f>IF(VLOOKUP($A221,'02　利用者データ'!$A$4:$S$504,5,FALSE)="","",VLOOKUP($A221,'02　利用者データ'!$A$4:$S$504,5,FALSE))</f>
        <v/>
      </c>
      <c r="M221" s="60"/>
      <c r="N221" s="60"/>
      <c r="O221" s="60"/>
      <c r="P221" s="60"/>
      <c r="Q221" s="60"/>
      <c r="R221" s="60"/>
      <c r="S221" s="60"/>
      <c r="T221" s="12" t="str">
        <f>IF(VLOOKUP($A221,'02　利用者データ'!$A$4:$S$504,14,FALSE)="","",VLOOKUP($A221,'02　利用者データ'!$A$4:$S$504,14,FALSE))</f>
        <v/>
      </c>
      <c r="U221" s="13" t="str">
        <f>IF(VLOOKUP($A221,'02　利用者データ'!$A$4:$S$504,7,FALSE)="","",VLOOKUP($A221,'02　利用者データ'!$A$4:$S$504,7,FALSE))</f>
        <v/>
      </c>
      <c r="V221" s="61" t="str">
        <f>IF(VLOOKUP($A221,'02　利用者データ'!$A$4:$S$504,15,FALSE)="","",VLOOKUP($A221,'02　利用者データ'!$A$4:$S$504,15,FALSE))</f>
        <v/>
      </c>
      <c r="W221" s="61" t="str">
        <f>IF(VLOOKUP($A221,'02　利用者データ'!$A$4:$S$504,10,FALSE)="","",VLOOKUP($A221,'02　利用者データ'!$A$4:$S$504,10,FALSE))</f>
        <v/>
      </c>
      <c r="X221" s="61" t="str">
        <f>IF(VLOOKUP($A221,'02　利用者データ'!$A$4:$S$504,10,FALSE)="","",VLOOKUP($A221,'02　利用者データ'!$A$4:$S$504,10,FALSE))</f>
        <v/>
      </c>
      <c r="Y221" s="61" t="str">
        <f t="shared" ref="Y221" si="458">IF(T221="","",IF(T221&gt;=43831,"令和"&amp;YEAR(T221)-2018,IF(T221&gt;=43586,"令和元",TEXT(T221,"ggg")&amp;IF(TEXT(T221,"e")="1","元",TEXT(T221,"e"))))&amp;TEXT(T221,"年m月d日"))</f>
        <v/>
      </c>
      <c r="Z221" s="61" t="str">
        <f t="shared" si="331"/>
        <v/>
      </c>
      <c r="AA221" s="61" t="str">
        <f t="shared" si="332"/>
        <v/>
      </c>
      <c r="AB221" s="61" t="str">
        <f t="shared" si="333"/>
        <v/>
      </c>
      <c r="AC22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2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21" s="59" t="str">
        <f>IF(VLOOKUP($A221,'02　利用者データ'!$A$4:$S$504,3,FALSE)="","",VLOOKUP($A221,'02　利用者データ'!$A$4:$S$504,3,FALSE))</f>
        <v/>
      </c>
      <c r="AF221" s="59"/>
      <c r="AG221" s="59"/>
      <c r="AH221" s="59"/>
      <c r="AI221" s="59"/>
      <c r="AJ221" s="59"/>
      <c r="AK221" s="59"/>
      <c r="AL221" s="59"/>
      <c r="AM221" s="62" t="str">
        <f t="shared" ref="AM221" si="459">IF(U221="","",IF(U221&gt;=43831,"令和"&amp;YEAR(U221)-2018,IF(U221&gt;=43586,"令和元",TEXT(U221,"ggg")&amp;IF(TEXT(U221,"e")="1","元",TEXT(U221,"e"))))&amp;TEXT(U221,"年m月d日"))</f>
        <v/>
      </c>
      <c r="AN221" s="63" t="str">
        <f t="shared" si="335"/>
        <v/>
      </c>
      <c r="AO221" s="63" t="str">
        <f t="shared" si="336"/>
        <v/>
      </c>
      <c r="AP221" s="63" t="str">
        <f t="shared" si="337"/>
        <v/>
      </c>
      <c r="AQ221" s="63" t="str">
        <f t="shared" si="338"/>
        <v/>
      </c>
      <c r="AR221" s="64" t="str">
        <f t="shared" si="339"/>
        <v/>
      </c>
    </row>
    <row r="222" spans="1:44" ht="21" customHeight="1" x14ac:dyDescent="0.15">
      <c r="A222" s="58"/>
      <c r="B222" s="58"/>
      <c r="C222" s="68" t="str">
        <f>IF(VLOOKUP($A221,'02　利用者データ'!$A$4:$S$504,9,FALSE)="","",VLOOKUP($A221,'02　利用者データ'!$A$4:$S$504,9,FALSE))</f>
        <v/>
      </c>
      <c r="D222" s="68"/>
      <c r="E222" s="68"/>
      <c r="F222" s="68"/>
      <c r="G222" s="68"/>
      <c r="H222" s="68"/>
      <c r="I222" s="68"/>
      <c r="J222" s="68"/>
      <c r="K222" s="69" t="str">
        <f>IF(VLOOKUP($A221,'02　利用者データ'!$A$4:$S$504,6,FALSE)="","",VLOOKUP($A221,'02　利用者データ'!$A$4:$S$504,6,FALSE))</f>
        <v/>
      </c>
      <c r="L222" s="70"/>
      <c r="M222" s="70"/>
      <c r="N222" s="70"/>
      <c r="O222" s="70"/>
      <c r="P222" s="70"/>
      <c r="Q222" s="70"/>
      <c r="R222" s="70"/>
      <c r="S222" s="70"/>
      <c r="T222" s="70"/>
      <c r="U222" s="71"/>
      <c r="V222" s="61" t="e">
        <f>IF(VLOOKUP($A222,'02　利用者データ'!$A$4:$S$504,10,FALSE)="","",VLOOKUP($A222,'02　利用者データ'!$A$4:$S$504,10,FALSE))</f>
        <v>#N/A</v>
      </c>
      <c r="W222" s="61" t="e">
        <f>IF(VLOOKUP($A222,'02　利用者データ'!$A$4:$S$504,10,FALSE)="","",VLOOKUP($A222,'02　利用者データ'!$A$4:$S$504,10,FALSE))</f>
        <v>#N/A</v>
      </c>
      <c r="X222" s="61" t="e">
        <f>IF(VLOOKUP($A222,'02　利用者データ'!$A$4:$S$504,10,FALSE)="","",VLOOKUP($A222,'02　利用者データ'!$A$4:$S$504,10,FALSE))</f>
        <v>#N/A</v>
      </c>
      <c r="Y222" s="61" t="str">
        <f t="shared" ref="Y222" si="460">IF(AQ222="","",IF($AR$15&gt;=43831,"令和"&amp;YEAR($AR$15)-2018,IF($AR$15&gt;=43586,"令和元",TEXT($AR$15,"ggg")&amp;IF(TEXT($AR$15,"e")="1","元",TEXT($AR$15,"e"))))&amp;TEXT($AR$15,"年m月d日"))</f>
        <v/>
      </c>
      <c r="Z222" s="61" t="str">
        <f t="shared" si="331"/>
        <v/>
      </c>
      <c r="AA222" s="61" t="str">
        <f t="shared" si="332"/>
        <v/>
      </c>
      <c r="AB222" s="61" t="str">
        <f t="shared" si="333"/>
        <v/>
      </c>
      <c r="AC22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2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22" s="68" t="str">
        <f>IF(VLOOKUP($A221,'02　利用者データ'!$A$4:$S$504,2,FALSE)="","",VLOOKUP($A221,'02　利用者データ'!$A$4:$S$504,2,FALSE))</f>
        <v/>
      </c>
      <c r="AF222" s="68"/>
      <c r="AG222" s="68"/>
      <c r="AH222" s="68"/>
      <c r="AI222" s="68"/>
      <c r="AJ222" s="68"/>
      <c r="AK222" s="68"/>
      <c r="AL222" s="68"/>
      <c r="AM222" s="65" t="str">
        <f t="shared" ref="AM222" si="461">IF(AV222="","",IF($AR$15&gt;=43831,"令和"&amp;YEAR($AR$15)-2018,IF($AR$15&gt;=43586,"令和元",TEXT($AR$15,"ggg")&amp;IF(TEXT($AR$15,"e")="1","元",TEXT($AR$15,"e"))))&amp;TEXT($AR$15,"年m月d日"))</f>
        <v/>
      </c>
      <c r="AN222" s="66" t="str">
        <f t="shared" si="335"/>
        <v/>
      </c>
      <c r="AO222" s="66" t="str">
        <f t="shared" si="336"/>
        <v/>
      </c>
      <c r="AP222" s="66" t="str">
        <f t="shared" si="337"/>
        <v/>
      </c>
      <c r="AQ222" s="66" t="str">
        <f t="shared" si="338"/>
        <v/>
      </c>
      <c r="AR222" s="67" t="str">
        <f t="shared" si="339"/>
        <v/>
      </c>
    </row>
    <row r="223" spans="1:44" ht="15" customHeight="1" x14ac:dyDescent="0.15">
      <c r="A223" s="58">
        <v>104</v>
      </c>
      <c r="B223" s="58"/>
      <c r="C223" s="59" t="str">
        <f>IF(VLOOKUP($A223,'02　利用者データ'!$A$4:$S$504,10,FALSE)="","",VLOOKUP($A223,'02　利用者データ'!$A$4:$S$504,10,FALSE))</f>
        <v/>
      </c>
      <c r="D223" s="59"/>
      <c r="E223" s="59"/>
      <c r="F223" s="59"/>
      <c r="G223" s="59"/>
      <c r="H223" s="59"/>
      <c r="I223" s="59"/>
      <c r="J223" s="59"/>
      <c r="K223" s="8" t="s">
        <v>10</v>
      </c>
      <c r="L223" s="60" t="str">
        <f>IF(VLOOKUP($A223,'02　利用者データ'!$A$4:$S$504,5,FALSE)="","",VLOOKUP($A223,'02　利用者データ'!$A$4:$S$504,5,FALSE))</f>
        <v/>
      </c>
      <c r="M223" s="60"/>
      <c r="N223" s="60"/>
      <c r="O223" s="60"/>
      <c r="P223" s="60"/>
      <c r="Q223" s="60"/>
      <c r="R223" s="60"/>
      <c r="S223" s="60"/>
      <c r="T223" s="12" t="str">
        <f>IF(VLOOKUP($A223,'02　利用者データ'!$A$4:$S$504,14,FALSE)="","",VLOOKUP($A223,'02　利用者データ'!$A$4:$S$504,14,FALSE))</f>
        <v/>
      </c>
      <c r="U223" s="13" t="str">
        <f>IF(VLOOKUP($A223,'02　利用者データ'!$A$4:$S$504,7,FALSE)="","",VLOOKUP($A223,'02　利用者データ'!$A$4:$S$504,7,FALSE))</f>
        <v/>
      </c>
      <c r="V223" s="61" t="str">
        <f>IF(VLOOKUP($A223,'02　利用者データ'!$A$4:$S$504,15,FALSE)="","",VLOOKUP($A223,'02　利用者データ'!$A$4:$S$504,15,FALSE))</f>
        <v/>
      </c>
      <c r="W223" s="61" t="str">
        <f>IF(VLOOKUP($A223,'02　利用者データ'!$A$4:$S$504,10,FALSE)="","",VLOOKUP($A223,'02　利用者データ'!$A$4:$S$504,10,FALSE))</f>
        <v/>
      </c>
      <c r="X223" s="61" t="str">
        <f>IF(VLOOKUP($A223,'02　利用者データ'!$A$4:$S$504,10,FALSE)="","",VLOOKUP($A223,'02　利用者データ'!$A$4:$S$504,10,FALSE))</f>
        <v/>
      </c>
      <c r="Y223" s="61" t="str">
        <f t="shared" ref="Y223" si="462">IF(T223="","",IF(T223&gt;=43831,"令和"&amp;YEAR(T223)-2018,IF(T223&gt;=43586,"令和元",TEXT(T223,"ggg")&amp;IF(TEXT(T223,"e")="1","元",TEXT(T223,"e"))))&amp;TEXT(T223,"年m月d日"))</f>
        <v/>
      </c>
      <c r="Z223" s="61" t="str">
        <f t="shared" si="331"/>
        <v/>
      </c>
      <c r="AA223" s="61" t="str">
        <f t="shared" si="332"/>
        <v/>
      </c>
      <c r="AB223" s="61" t="str">
        <f t="shared" si="333"/>
        <v/>
      </c>
      <c r="AC22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2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23" s="59" t="str">
        <f>IF(VLOOKUP($A223,'02　利用者データ'!$A$4:$S$504,3,FALSE)="","",VLOOKUP($A223,'02　利用者データ'!$A$4:$S$504,3,FALSE))</f>
        <v/>
      </c>
      <c r="AF223" s="59"/>
      <c r="AG223" s="59"/>
      <c r="AH223" s="59"/>
      <c r="AI223" s="59"/>
      <c r="AJ223" s="59"/>
      <c r="AK223" s="59"/>
      <c r="AL223" s="59"/>
      <c r="AM223" s="62" t="str">
        <f t="shared" ref="AM223" si="463">IF(U223="","",IF(U223&gt;=43831,"令和"&amp;YEAR(U223)-2018,IF(U223&gt;=43586,"令和元",TEXT(U223,"ggg")&amp;IF(TEXT(U223,"e")="1","元",TEXT(U223,"e"))))&amp;TEXT(U223,"年m月d日"))</f>
        <v/>
      </c>
      <c r="AN223" s="63" t="str">
        <f t="shared" si="335"/>
        <v/>
      </c>
      <c r="AO223" s="63" t="str">
        <f t="shared" si="336"/>
        <v/>
      </c>
      <c r="AP223" s="63" t="str">
        <f t="shared" si="337"/>
        <v/>
      </c>
      <c r="AQ223" s="63" t="str">
        <f t="shared" si="338"/>
        <v/>
      </c>
      <c r="AR223" s="64" t="str">
        <f t="shared" si="339"/>
        <v/>
      </c>
    </row>
    <row r="224" spans="1:44" ht="21" customHeight="1" x14ac:dyDescent="0.15">
      <c r="A224" s="58"/>
      <c r="B224" s="58"/>
      <c r="C224" s="68" t="str">
        <f>IF(VLOOKUP($A223,'02　利用者データ'!$A$4:$S$504,9,FALSE)="","",VLOOKUP($A223,'02　利用者データ'!$A$4:$S$504,9,FALSE))</f>
        <v/>
      </c>
      <c r="D224" s="68"/>
      <c r="E224" s="68"/>
      <c r="F224" s="68"/>
      <c r="G224" s="68"/>
      <c r="H224" s="68"/>
      <c r="I224" s="68"/>
      <c r="J224" s="68"/>
      <c r="K224" s="69" t="str">
        <f>IF(VLOOKUP($A223,'02　利用者データ'!$A$4:$S$504,6,FALSE)="","",VLOOKUP($A223,'02　利用者データ'!$A$4:$S$504,6,FALSE))</f>
        <v/>
      </c>
      <c r="L224" s="70"/>
      <c r="M224" s="70"/>
      <c r="N224" s="70"/>
      <c r="O224" s="70"/>
      <c r="P224" s="70"/>
      <c r="Q224" s="70"/>
      <c r="R224" s="70"/>
      <c r="S224" s="70"/>
      <c r="T224" s="70"/>
      <c r="U224" s="71"/>
      <c r="V224" s="61" t="e">
        <f>IF(VLOOKUP($A224,'02　利用者データ'!$A$4:$S$504,10,FALSE)="","",VLOOKUP($A224,'02　利用者データ'!$A$4:$S$504,10,FALSE))</f>
        <v>#N/A</v>
      </c>
      <c r="W224" s="61" t="e">
        <f>IF(VLOOKUP($A224,'02　利用者データ'!$A$4:$S$504,10,FALSE)="","",VLOOKUP($A224,'02　利用者データ'!$A$4:$S$504,10,FALSE))</f>
        <v>#N/A</v>
      </c>
      <c r="X224" s="61" t="e">
        <f>IF(VLOOKUP($A224,'02　利用者データ'!$A$4:$S$504,10,FALSE)="","",VLOOKUP($A224,'02　利用者データ'!$A$4:$S$504,10,FALSE))</f>
        <v>#N/A</v>
      </c>
      <c r="Y224" s="61" t="str">
        <f t="shared" ref="Y224" si="464">IF(AQ224="","",IF($AR$15&gt;=43831,"令和"&amp;YEAR($AR$15)-2018,IF($AR$15&gt;=43586,"令和元",TEXT($AR$15,"ggg")&amp;IF(TEXT($AR$15,"e")="1","元",TEXT($AR$15,"e"))))&amp;TEXT($AR$15,"年m月d日"))</f>
        <v/>
      </c>
      <c r="Z224" s="61" t="str">
        <f t="shared" si="331"/>
        <v/>
      </c>
      <c r="AA224" s="61" t="str">
        <f t="shared" si="332"/>
        <v/>
      </c>
      <c r="AB224" s="61" t="str">
        <f t="shared" si="333"/>
        <v/>
      </c>
      <c r="AC22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2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24" s="68" t="str">
        <f>IF(VLOOKUP($A223,'02　利用者データ'!$A$4:$S$504,2,FALSE)="","",VLOOKUP($A223,'02　利用者データ'!$A$4:$S$504,2,FALSE))</f>
        <v/>
      </c>
      <c r="AF224" s="68"/>
      <c r="AG224" s="68"/>
      <c r="AH224" s="68"/>
      <c r="AI224" s="68"/>
      <c r="AJ224" s="68"/>
      <c r="AK224" s="68"/>
      <c r="AL224" s="68"/>
      <c r="AM224" s="65" t="str">
        <f t="shared" ref="AM224" si="465">IF(AV224="","",IF($AR$15&gt;=43831,"令和"&amp;YEAR($AR$15)-2018,IF($AR$15&gt;=43586,"令和元",TEXT($AR$15,"ggg")&amp;IF(TEXT($AR$15,"e")="1","元",TEXT($AR$15,"e"))))&amp;TEXT($AR$15,"年m月d日"))</f>
        <v/>
      </c>
      <c r="AN224" s="66" t="str">
        <f t="shared" si="335"/>
        <v/>
      </c>
      <c r="AO224" s="66" t="str">
        <f t="shared" si="336"/>
        <v/>
      </c>
      <c r="AP224" s="66" t="str">
        <f t="shared" si="337"/>
        <v/>
      </c>
      <c r="AQ224" s="66" t="str">
        <f t="shared" si="338"/>
        <v/>
      </c>
      <c r="AR224" s="67" t="str">
        <f t="shared" si="339"/>
        <v/>
      </c>
    </row>
    <row r="225" spans="1:44" ht="15" customHeight="1" x14ac:dyDescent="0.15">
      <c r="A225" s="58">
        <v>105</v>
      </c>
      <c r="B225" s="58"/>
      <c r="C225" s="59" t="str">
        <f>IF(VLOOKUP($A225,'02　利用者データ'!$A$4:$S$504,10,FALSE)="","",VLOOKUP($A225,'02　利用者データ'!$A$4:$S$504,10,FALSE))</f>
        <v/>
      </c>
      <c r="D225" s="59"/>
      <c r="E225" s="59"/>
      <c r="F225" s="59"/>
      <c r="G225" s="59"/>
      <c r="H225" s="59"/>
      <c r="I225" s="59"/>
      <c r="J225" s="59"/>
      <c r="K225" s="8" t="s">
        <v>10</v>
      </c>
      <c r="L225" s="60" t="str">
        <f>IF(VLOOKUP($A225,'02　利用者データ'!$A$4:$S$504,5,FALSE)="","",VLOOKUP($A225,'02　利用者データ'!$A$4:$S$504,5,FALSE))</f>
        <v/>
      </c>
      <c r="M225" s="60"/>
      <c r="N225" s="60"/>
      <c r="O225" s="60"/>
      <c r="P225" s="60"/>
      <c r="Q225" s="60"/>
      <c r="R225" s="60"/>
      <c r="S225" s="60"/>
      <c r="T225" s="12" t="str">
        <f>IF(VLOOKUP($A225,'02　利用者データ'!$A$4:$S$504,14,FALSE)="","",VLOOKUP($A225,'02　利用者データ'!$A$4:$S$504,14,FALSE))</f>
        <v/>
      </c>
      <c r="U225" s="13" t="str">
        <f>IF(VLOOKUP($A225,'02　利用者データ'!$A$4:$S$504,7,FALSE)="","",VLOOKUP($A225,'02　利用者データ'!$A$4:$S$504,7,FALSE))</f>
        <v/>
      </c>
      <c r="V225" s="61" t="str">
        <f>IF(VLOOKUP($A225,'02　利用者データ'!$A$4:$S$504,15,FALSE)="","",VLOOKUP($A225,'02　利用者データ'!$A$4:$S$504,15,FALSE))</f>
        <v/>
      </c>
      <c r="W225" s="61" t="str">
        <f>IF(VLOOKUP($A225,'02　利用者データ'!$A$4:$S$504,10,FALSE)="","",VLOOKUP($A225,'02　利用者データ'!$A$4:$S$504,10,FALSE))</f>
        <v/>
      </c>
      <c r="X225" s="61" t="str">
        <f>IF(VLOOKUP($A225,'02　利用者データ'!$A$4:$S$504,10,FALSE)="","",VLOOKUP($A225,'02　利用者データ'!$A$4:$S$504,10,FALSE))</f>
        <v/>
      </c>
      <c r="Y225" s="61" t="str">
        <f t="shared" ref="Y225" si="466">IF(T225="","",IF(T225&gt;=43831,"令和"&amp;YEAR(T225)-2018,IF(T225&gt;=43586,"令和元",TEXT(T225,"ggg")&amp;IF(TEXT(T225,"e")="1","元",TEXT(T225,"e"))))&amp;TEXT(T225,"年m月d日"))</f>
        <v/>
      </c>
      <c r="Z225" s="61" t="str">
        <f t="shared" ref="Z225:Z252" si="467">IF(AR225="","",IF($AR$15&gt;=43831,"令和"&amp;YEAR($AR$15)-2018,IF($AR$15&gt;=43586,"令和元",TEXT($AR$15,"ggg")&amp;IF(TEXT($AR$15,"e")="1","元",TEXT($AR$15,"e"))))&amp;TEXT($AR$15,"年m月d日"))</f>
        <v/>
      </c>
      <c r="AA225" s="61" t="str">
        <f t="shared" ref="AA225:AA252" si="468">IF(AS225="","",IF($AR$15&gt;=43831,"令和"&amp;YEAR($AR$15)-2018,IF($AR$15&gt;=43586,"令和元",TEXT($AR$15,"ggg")&amp;IF(TEXT($AR$15,"e")="1","元",TEXT($AR$15,"e"))))&amp;TEXT($AR$15,"年m月d日"))</f>
        <v/>
      </c>
      <c r="AB225" s="61" t="str">
        <f t="shared" ref="AB225:AB252" si="469">IF(AT225="","",IF($AR$15&gt;=43831,"令和"&amp;YEAR($AR$15)-2018,IF($AR$15&gt;=43586,"令和元",TEXT($AR$15,"ggg")&amp;IF(TEXT($AR$15,"e")="1","元",TEXT($AR$15,"e"))))&amp;TEXT($AR$15,"年m月d日"))</f>
        <v/>
      </c>
      <c r="AC22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2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25" s="59" t="str">
        <f>IF(VLOOKUP($A225,'02　利用者データ'!$A$4:$S$504,3,FALSE)="","",VLOOKUP($A225,'02　利用者データ'!$A$4:$S$504,3,FALSE))</f>
        <v/>
      </c>
      <c r="AF225" s="59"/>
      <c r="AG225" s="59"/>
      <c r="AH225" s="59"/>
      <c r="AI225" s="59"/>
      <c r="AJ225" s="59"/>
      <c r="AK225" s="59"/>
      <c r="AL225" s="59"/>
      <c r="AM225" s="62" t="str">
        <f t="shared" ref="AM225" si="470">IF(U225="","",IF(U225&gt;=43831,"令和"&amp;YEAR(U225)-2018,IF(U225&gt;=43586,"令和元",TEXT(U225,"ggg")&amp;IF(TEXT(U225,"e")="1","元",TEXT(U225,"e"))))&amp;TEXT(U225,"年m月d日"))</f>
        <v/>
      </c>
      <c r="AN225" s="63" t="str">
        <f t="shared" ref="AN225:AN252" si="471">IF(AW225="","",IF($AR$15&gt;=43831,"令和"&amp;YEAR($AR$15)-2018,IF($AR$15&gt;=43586,"令和元",TEXT($AR$15,"ggg")&amp;IF(TEXT($AR$15,"e")="1","元",TEXT($AR$15,"e"))))&amp;TEXT($AR$15,"年m月d日"))</f>
        <v/>
      </c>
      <c r="AO225" s="63" t="str">
        <f t="shared" ref="AO225:AO252" si="472">IF(AX225="","",IF($AR$15&gt;=43831,"令和"&amp;YEAR($AR$15)-2018,IF($AR$15&gt;=43586,"令和元",TEXT($AR$15,"ggg")&amp;IF(TEXT($AR$15,"e")="1","元",TEXT($AR$15,"e"))))&amp;TEXT($AR$15,"年m月d日"))</f>
        <v/>
      </c>
      <c r="AP225" s="63" t="str">
        <f t="shared" ref="AP225:AP252" si="473">IF(AY225="","",IF($AR$15&gt;=43831,"令和"&amp;YEAR($AR$15)-2018,IF($AR$15&gt;=43586,"令和元",TEXT($AR$15,"ggg")&amp;IF(TEXT($AR$15,"e")="1","元",TEXT($AR$15,"e"))))&amp;TEXT($AR$15,"年m月d日"))</f>
        <v/>
      </c>
      <c r="AQ225" s="63" t="str">
        <f t="shared" ref="AQ225:AQ252" si="474">IF(AZ225="","",IF($AR$15&gt;=43831,"令和"&amp;YEAR($AR$15)-2018,IF($AR$15&gt;=43586,"令和元",TEXT($AR$15,"ggg")&amp;IF(TEXT($AR$15,"e")="1","元",TEXT($AR$15,"e"))))&amp;TEXT($AR$15,"年m月d日"))</f>
        <v/>
      </c>
      <c r="AR225" s="64" t="str">
        <f t="shared" ref="AR225:AR252" si="475">IF(BA225="","",IF($AR$15&gt;=43831,"令和"&amp;YEAR($AR$15)-2018,IF($AR$15&gt;=43586,"令和元",TEXT($AR$15,"ggg")&amp;IF(TEXT($AR$15,"e")="1","元",TEXT($AR$15,"e"))))&amp;TEXT($AR$15,"年m月d日"))</f>
        <v/>
      </c>
    </row>
    <row r="226" spans="1:44" ht="21" customHeight="1" x14ac:dyDescent="0.15">
      <c r="A226" s="58"/>
      <c r="B226" s="58"/>
      <c r="C226" s="68" t="str">
        <f>IF(VLOOKUP($A225,'02　利用者データ'!$A$4:$S$504,9,FALSE)="","",VLOOKUP($A225,'02　利用者データ'!$A$4:$S$504,9,FALSE))</f>
        <v/>
      </c>
      <c r="D226" s="68"/>
      <c r="E226" s="68"/>
      <c r="F226" s="68"/>
      <c r="G226" s="68"/>
      <c r="H226" s="68"/>
      <c r="I226" s="68"/>
      <c r="J226" s="68"/>
      <c r="K226" s="69" t="str">
        <f>IF(VLOOKUP($A225,'02　利用者データ'!$A$4:$S$504,6,FALSE)="","",VLOOKUP($A225,'02　利用者データ'!$A$4:$S$504,6,FALSE))</f>
        <v/>
      </c>
      <c r="L226" s="70"/>
      <c r="M226" s="70"/>
      <c r="N226" s="70"/>
      <c r="O226" s="70"/>
      <c r="P226" s="70"/>
      <c r="Q226" s="70"/>
      <c r="R226" s="70"/>
      <c r="S226" s="70"/>
      <c r="T226" s="70"/>
      <c r="U226" s="71"/>
      <c r="V226" s="61" t="e">
        <f>IF(VLOOKUP($A226,'02　利用者データ'!$A$4:$S$504,10,FALSE)="","",VLOOKUP($A226,'02　利用者データ'!$A$4:$S$504,10,FALSE))</f>
        <v>#N/A</v>
      </c>
      <c r="W226" s="61" t="e">
        <f>IF(VLOOKUP($A226,'02　利用者データ'!$A$4:$S$504,10,FALSE)="","",VLOOKUP($A226,'02　利用者データ'!$A$4:$S$504,10,FALSE))</f>
        <v>#N/A</v>
      </c>
      <c r="X226" s="61" t="e">
        <f>IF(VLOOKUP($A226,'02　利用者データ'!$A$4:$S$504,10,FALSE)="","",VLOOKUP($A226,'02　利用者データ'!$A$4:$S$504,10,FALSE))</f>
        <v>#N/A</v>
      </c>
      <c r="Y226" s="61" t="str">
        <f t="shared" ref="Y226" si="476">IF(AQ226="","",IF($AR$15&gt;=43831,"令和"&amp;YEAR($AR$15)-2018,IF($AR$15&gt;=43586,"令和元",TEXT($AR$15,"ggg")&amp;IF(TEXT($AR$15,"e")="1","元",TEXT($AR$15,"e"))))&amp;TEXT($AR$15,"年m月d日"))</f>
        <v/>
      </c>
      <c r="Z226" s="61" t="str">
        <f t="shared" si="467"/>
        <v/>
      </c>
      <c r="AA226" s="61" t="str">
        <f t="shared" si="468"/>
        <v/>
      </c>
      <c r="AB226" s="61" t="str">
        <f t="shared" si="469"/>
        <v/>
      </c>
      <c r="AC22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2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26" s="68" t="str">
        <f>IF(VLOOKUP($A225,'02　利用者データ'!$A$4:$S$504,2,FALSE)="","",VLOOKUP($A225,'02　利用者データ'!$A$4:$S$504,2,FALSE))</f>
        <v/>
      </c>
      <c r="AF226" s="68"/>
      <c r="AG226" s="68"/>
      <c r="AH226" s="68"/>
      <c r="AI226" s="68"/>
      <c r="AJ226" s="68"/>
      <c r="AK226" s="68"/>
      <c r="AL226" s="68"/>
      <c r="AM226" s="65" t="str">
        <f t="shared" ref="AM226" si="477">IF(AV226="","",IF($AR$15&gt;=43831,"令和"&amp;YEAR($AR$15)-2018,IF($AR$15&gt;=43586,"令和元",TEXT($AR$15,"ggg")&amp;IF(TEXT($AR$15,"e")="1","元",TEXT($AR$15,"e"))))&amp;TEXT($AR$15,"年m月d日"))</f>
        <v/>
      </c>
      <c r="AN226" s="66" t="str">
        <f t="shared" si="471"/>
        <v/>
      </c>
      <c r="AO226" s="66" t="str">
        <f t="shared" si="472"/>
        <v/>
      </c>
      <c r="AP226" s="66" t="str">
        <f t="shared" si="473"/>
        <v/>
      </c>
      <c r="AQ226" s="66" t="str">
        <f t="shared" si="474"/>
        <v/>
      </c>
      <c r="AR226" s="67" t="str">
        <f t="shared" si="475"/>
        <v/>
      </c>
    </row>
    <row r="227" spans="1:44" ht="15" customHeight="1" x14ac:dyDescent="0.15">
      <c r="A227" s="58">
        <v>106</v>
      </c>
      <c r="B227" s="58"/>
      <c r="C227" s="59" t="str">
        <f>IF(VLOOKUP($A227,'02　利用者データ'!$A$4:$S$504,10,FALSE)="","",VLOOKUP($A227,'02　利用者データ'!$A$4:$S$504,10,FALSE))</f>
        <v/>
      </c>
      <c r="D227" s="59"/>
      <c r="E227" s="59"/>
      <c r="F227" s="59"/>
      <c r="G227" s="59"/>
      <c r="H227" s="59"/>
      <c r="I227" s="59"/>
      <c r="J227" s="59"/>
      <c r="K227" s="8" t="s">
        <v>10</v>
      </c>
      <c r="L227" s="60" t="str">
        <f>IF(VLOOKUP($A227,'02　利用者データ'!$A$4:$S$504,5,FALSE)="","",VLOOKUP($A227,'02　利用者データ'!$A$4:$S$504,5,FALSE))</f>
        <v/>
      </c>
      <c r="M227" s="60"/>
      <c r="N227" s="60"/>
      <c r="O227" s="60"/>
      <c r="P227" s="60"/>
      <c r="Q227" s="60"/>
      <c r="R227" s="60"/>
      <c r="S227" s="60"/>
      <c r="T227" s="12" t="str">
        <f>IF(VLOOKUP($A227,'02　利用者データ'!$A$4:$S$504,14,FALSE)="","",VLOOKUP($A227,'02　利用者データ'!$A$4:$S$504,14,FALSE))</f>
        <v/>
      </c>
      <c r="U227" s="13" t="str">
        <f>IF(VLOOKUP($A227,'02　利用者データ'!$A$4:$S$504,7,FALSE)="","",VLOOKUP($A227,'02　利用者データ'!$A$4:$S$504,7,FALSE))</f>
        <v/>
      </c>
      <c r="V227" s="61" t="str">
        <f>IF(VLOOKUP($A227,'02　利用者データ'!$A$4:$S$504,15,FALSE)="","",VLOOKUP($A227,'02　利用者データ'!$A$4:$S$504,15,FALSE))</f>
        <v/>
      </c>
      <c r="W227" s="61" t="str">
        <f>IF(VLOOKUP($A227,'02　利用者データ'!$A$4:$S$504,10,FALSE)="","",VLOOKUP($A227,'02　利用者データ'!$A$4:$S$504,10,FALSE))</f>
        <v/>
      </c>
      <c r="X227" s="61" t="str">
        <f>IF(VLOOKUP($A227,'02　利用者データ'!$A$4:$S$504,10,FALSE)="","",VLOOKUP($A227,'02　利用者データ'!$A$4:$S$504,10,FALSE))</f>
        <v/>
      </c>
      <c r="Y227" s="61" t="str">
        <f t="shared" ref="Y227" si="478">IF(T227="","",IF(T227&gt;=43831,"令和"&amp;YEAR(T227)-2018,IF(T227&gt;=43586,"令和元",TEXT(T227,"ggg")&amp;IF(TEXT(T227,"e")="1","元",TEXT(T227,"e"))))&amp;TEXT(T227,"年m月d日"))</f>
        <v/>
      </c>
      <c r="Z227" s="61" t="str">
        <f t="shared" si="467"/>
        <v/>
      </c>
      <c r="AA227" s="61" t="str">
        <f t="shared" si="468"/>
        <v/>
      </c>
      <c r="AB227" s="61" t="str">
        <f t="shared" si="469"/>
        <v/>
      </c>
      <c r="AC22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2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27" s="59" t="str">
        <f>IF(VLOOKUP($A227,'02　利用者データ'!$A$4:$S$504,3,FALSE)="","",VLOOKUP($A227,'02　利用者データ'!$A$4:$S$504,3,FALSE))</f>
        <v/>
      </c>
      <c r="AF227" s="59"/>
      <c r="AG227" s="59"/>
      <c r="AH227" s="59"/>
      <c r="AI227" s="59"/>
      <c r="AJ227" s="59"/>
      <c r="AK227" s="59"/>
      <c r="AL227" s="59"/>
      <c r="AM227" s="62" t="str">
        <f t="shared" ref="AM227" si="479">IF(U227="","",IF(U227&gt;=43831,"令和"&amp;YEAR(U227)-2018,IF(U227&gt;=43586,"令和元",TEXT(U227,"ggg")&amp;IF(TEXT(U227,"e")="1","元",TEXT(U227,"e"))))&amp;TEXT(U227,"年m月d日"))</f>
        <v/>
      </c>
      <c r="AN227" s="63" t="str">
        <f t="shared" si="471"/>
        <v/>
      </c>
      <c r="AO227" s="63" t="str">
        <f t="shared" si="472"/>
        <v/>
      </c>
      <c r="AP227" s="63" t="str">
        <f t="shared" si="473"/>
        <v/>
      </c>
      <c r="AQ227" s="63" t="str">
        <f t="shared" si="474"/>
        <v/>
      </c>
      <c r="AR227" s="64" t="str">
        <f t="shared" si="475"/>
        <v/>
      </c>
    </row>
    <row r="228" spans="1:44" ht="21" customHeight="1" x14ac:dyDescent="0.15">
      <c r="A228" s="58"/>
      <c r="B228" s="58"/>
      <c r="C228" s="68" t="str">
        <f>IF(VLOOKUP($A227,'02　利用者データ'!$A$4:$S$504,9,FALSE)="","",VLOOKUP($A227,'02　利用者データ'!$A$4:$S$504,9,FALSE))</f>
        <v/>
      </c>
      <c r="D228" s="68"/>
      <c r="E228" s="68"/>
      <c r="F228" s="68"/>
      <c r="G228" s="68"/>
      <c r="H228" s="68"/>
      <c r="I228" s="68"/>
      <c r="J228" s="68"/>
      <c r="K228" s="69" t="str">
        <f>IF(VLOOKUP($A227,'02　利用者データ'!$A$4:$S$504,6,FALSE)="","",VLOOKUP($A227,'02　利用者データ'!$A$4:$S$504,6,FALSE))</f>
        <v/>
      </c>
      <c r="L228" s="70"/>
      <c r="M228" s="70"/>
      <c r="N228" s="70"/>
      <c r="O228" s="70"/>
      <c r="P228" s="70"/>
      <c r="Q228" s="70"/>
      <c r="R228" s="70"/>
      <c r="S228" s="70"/>
      <c r="T228" s="70"/>
      <c r="U228" s="71"/>
      <c r="V228" s="61" t="e">
        <f>IF(VLOOKUP($A228,'02　利用者データ'!$A$4:$S$504,10,FALSE)="","",VLOOKUP($A228,'02　利用者データ'!$A$4:$S$504,10,FALSE))</f>
        <v>#N/A</v>
      </c>
      <c r="W228" s="61" t="e">
        <f>IF(VLOOKUP($A228,'02　利用者データ'!$A$4:$S$504,10,FALSE)="","",VLOOKUP($A228,'02　利用者データ'!$A$4:$S$504,10,FALSE))</f>
        <v>#N/A</v>
      </c>
      <c r="X228" s="61" t="e">
        <f>IF(VLOOKUP($A228,'02　利用者データ'!$A$4:$S$504,10,FALSE)="","",VLOOKUP($A228,'02　利用者データ'!$A$4:$S$504,10,FALSE))</f>
        <v>#N/A</v>
      </c>
      <c r="Y228" s="61" t="str">
        <f t="shared" ref="Y228" si="480">IF(AQ228="","",IF($AR$15&gt;=43831,"令和"&amp;YEAR($AR$15)-2018,IF($AR$15&gt;=43586,"令和元",TEXT($AR$15,"ggg")&amp;IF(TEXT($AR$15,"e")="1","元",TEXT($AR$15,"e"))))&amp;TEXT($AR$15,"年m月d日"))</f>
        <v/>
      </c>
      <c r="Z228" s="61" t="str">
        <f t="shared" si="467"/>
        <v/>
      </c>
      <c r="AA228" s="61" t="str">
        <f t="shared" si="468"/>
        <v/>
      </c>
      <c r="AB228" s="61" t="str">
        <f t="shared" si="469"/>
        <v/>
      </c>
      <c r="AC22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2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28" s="68" t="str">
        <f>IF(VLOOKUP($A227,'02　利用者データ'!$A$4:$S$504,2,FALSE)="","",VLOOKUP($A227,'02　利用者データ'!$A$4:$S$504,2,FALSE))</f>
        <v/>
      </c>
      <c r="AF228" s="68"/>
      <c r="AG228" s="68"/>
      <c r="AH228" s="68"/>
      <c r="AI228" s="68"/>
      <c r="AJ228" s="68"/>
      <c r="AK228" s="68"/>
      <c r="AL228" s="68"/>
      <c r="AM228" s="65" t="str">
        <f t="shared" ref="AM228" si="481">IF(AV228="","",IF($AR$15&gt;=43831,"令和"&amp;YEAR($AR$15)-2018,IF($AR$15&gt;=43586,"令和元",TEXT($AR$15,"ggg")&amp;IF(TEXT($AR$15,"e")="1","元",TEXT($AR$15,"e"))))&amp;TEXT($AR$15,"年m月d日"))</f>
        <v/>
      </c>
      <c r="AN228" s="66" t="str">
        <f t="shared" si="471"/>
        <v/>
      </c>
      <c r="AO228" s="66" t="str">
        <f t="shared" si="472"/>
        <v/>
      </c>
      <c r="AP228" s="66" t="str">
        <f t="shared" si="473"/>
        <v/>
      </c>
      <c r="AQ228" s="66" t="str">
        <f t="shared" si="474"/>
        <v/>
      </c>
      <c r="AR228" s="67" t="str">
        <f t="shared" si="475"/>
        <v/>
      </c>
    </row>
    <row r="229" spans="1:44" ht="15" customHeight="1" x14ac:dyDescent="0.15">
      <c r="A229" s="58">
        <v>107</v>
      </c>
      <c r="B229" s="58"/>
      <c r="C229" s="59" t="str">
        <f>IF(VLOOKUP($A229,'02　利用者データ'!$A$4:$S$504,10,FALSE)="","",VLOOKUP($A229,'02　利用者データ'!$A$4:$S$504,10,FALSE))</f>
        <v/>
      </c>
      <c r="D229" s="59"/>
      <c r="E229" s="59"/>
      <c r="F229" s="59"/>
      <c r="G229" s="59"/>
      <c r="H229" s="59"/>
      <c r="I229" s="59"/>
      <c r="J229" s="59"/>
      <c r="K229" s="8" t="s">
        <v>10</v>
      </c>
      <c r="L229" s="60" t="str">
        <f>IF(VLOOKUP($A229,'02　利用者データ'!$A$4:$S$504,5,FALSE)="","",VLOOKUP($A229,'02　利用者データ'!$A$4:$S$504,5,FALSE))</f>
        <v/>
      </c>
      <c r="M229" s="60"/>
      <c r="N229" s="60"/>
      <c r="O229" s="60"/>
      <c r="P229" s="60"/>
      <c r="Q229" s="60"/>
      <c r="R229" s="60"/>
      <c r="S229" s="60"/>
      <c r="T229" s="12" t="str">
        <f>IF(VLOOKUP($A229,'02　利用者データ'!$A$4:$S$504,14,FALSE)="","",VLOOKUP($A229,'02　利用者データ'!$A$4:$S$504,14,FALSE))</f>
        <v/>
      </c>
      <c r="U229" s="13" t="str">
        <f>IF(VLOOKUP($A229,'02　利用者データ'!$A$4:$S$504,7,FALSE)="","",VLOOKUP($A229,'02　利用者データ'!$A$4:$S$504,7,FALSE))</f>
        <v/>
      </c>
      <c r="V229" s="61" t="str">
        <f>IF(VLOOKUP($A229,'02　利用者データ'!$A$4:$S$504,15,FALSE)="","",VLOOKUP($A229,'02　利用者データ'!$A$4:$S$504,15,FALSE))</f>
        <v/>
      </c>
      <c r="W229" s="61" t="str">
        <f>IF(VLOOKUP($A229,'02　利用者データ'!$A$4:$S$504,10,FALSE)="","",VLOOKUP($A229,'02　利用者データ'!$A$4:$S$504,10,FALSE))</f>
        <v/>
      </c>
      <c r="X229" s="61" t="str">
        <f>IF(VLOOKUP($A229,'02　利用者データ'!$A$4:$S$504,10,FALSE)="","",VLOOKUP($A229,'02　利用者データ'!$A$4:$S$504,10,FALSE))</f>
        <v/>
      </c>
      <c r="Y229" s="61" t="str">
        <f t="shared" ref="Y229" si="482">IF(T229="","",IF(T229&gt;=43831,"令和"&amp;YEAR(T229)-2018,IF(T229&gt;=43586,"令和元",TEXT(T229,"ggg")&amp;IF(TEXT(T229,"e")="1","元",TEXT(T229,"e"))))&amp;TEXT(T229,"年m月d日"))</f>
        <v/>
      </c>
      <c r="Z229" s="61" t="str">
        <f t="shared" si="467"/>
        <v/>
      </c>
      <c r="AA229" s="61" t="str">
        <f t="shared" si="468"/>
        <v/>
      </c>
      <c r="AB229" s="61" t="str">
        <f t="shared" si="469"/>
        <v/>
      </c>
      <c r="AC22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2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29" s="59" t="str">
        <f>IF(VLOOKUP($A229,'02　利用者データ'!$A$4:$S$504,3,FALSE)="","",VLOOKUP($A229,'02　利用者データ'!$A$4:$S$504,3,FALSE))</f>
        <v/>
      </c>
      <c r="AF229" s="59"/>
      <c r="AG229" s="59"/>
      <c r="AH229" s="59"/>
      <c r="AI229" s="59"/>
      <c r="AJ229" s="59"/>
      <c r="AK229" s="59"/>
      <c r="AL229" s="59"/>
      <c r="AM229" s="62" t="str">
        <f t="shared" ref="AM229" si="483">IF(U229="","",IF(U229&gt;=43831,"令和"&amp;YEAR(U229)-2018,IF(U229&gt;=43586,"令和元",TEXT(U229,"ggg")&amp;IF(TEXT(U229,"e")="1","元",TEXT(U229,"e"))))&amp;TEXT(U229,"年m月d日"))</f>
        <v/>
      </c>
      <c r="AN229" s="63" t="str">
        <f t="shared" si="471"/>
        <v/>
      </c>
      <c r="AO229" s="63" t="str">
        <f t="shared" si="472"/>
        <v/>
      </c>
      <c r="AP229" s="63" t="str">
        <f t="shared" si="473"/>
        <v/>
      </c>
      <c r="AQ229" s="63" t="str">
        <f t="shared" si="474"/>
        <v/>
      </c>
      <c r="AR229" s="64" t="str">
        <f t="shared" si="475"/>
        <v/>
      </c>
    </row>
    <row r="230" spans="1:44" ht="21" customHeight="1" x14ac:dyDescent="0.15">
      <c r="A230" s="58"/>
      <c r="B230" s="58"/>
      <c r="C230" s="68" t="str">
        <f>IF(VLOOKUP($A229,'02　利用者データ'!$A$4:$S$504,9,FALSE)="","",VLOOKUP($A229,'02　利用者データ'!$A$4:$S$504,9,FALSE))</f>
        <v/>
      </c>
      <c r="D230" s="68"/>
      <c r="E230" s="68"/>
      <c r="F230" s="68"/>
      <c r="G230" s="68"/>
      <c r="H230" s="68"/>
      <c r="I230" s="68"/>
      <c r="J230" s="68"/>
      <c r="K230" s="69" t="str">
        <f>IF(VLOOKUP($A229,'02　利用者データ'!$A$4:$S$504,6,FALSE)="","",VLOOKUP($A229,'02　利用者データ'!$A$4:$S$504,6,FALSE))</f>
        <v/>
      </c>
      <c r="L230" s="70"/>
      <c r="M230" s="70"/>
      <c r="N230" s="70"/>
      <c r="O230" s="70"/>
      <c r="P230" s="70"/>
      <c r="Q230" s="70"/>
      <c r="R230" s="70"/>
      <c r="S230" s="70"/>
      <c r="T230" s="70"/>
      <c r="U230" s="71"/>
      <c r="V230" s="61" t="e">
        <f>IF(VLOOKUP($A230,'02　利用者データ'!$A$4:$S$504,10,FALSE)="","",VLOOKUP($A230,'02　利用者データ'!$A$4:$S$504,10,FALSE))</f>
        <v>#N/A</v>
      </c>
      <c r="W230" s="61" t="e">
        <f>IF(VLOOKUP($A230,'02　利用者データ'!$A$4:$S$504,10,FALSE)="","",VLOOKUP($A230,'02　利用者データ'!$A$4:$S$504,10,FALSE))</f>
        <v>#N/A</v>
      </c>
      <c r="X230" s="61" t="e">
        <f>IF(VLOOKUP($A230,'02　利用者データ'!$A$4:$S$504,10,FALSE)="","",VLOOKUP($A230,'02　利用者データ'!$A$4:$S$504,10,FALSE))</f>
        <v>#N/A</v>
      </c>
      <c r="Y230" s="61" t="str">
        <f t="shared" ref="Y230" si="484">IF(AQ230="","",IF($AR$15&gt;=43831,"令和"&amp;YEAR($AR$15)-2018,IF($AR$15&gt;=43586,"令和元",TEXT($AR$15,"ggg")&amp;IF(TEXT($AR$15,"e")="1","元",TEXT($AR$15,"e"))))&amp;TEXT($AR$15,"年m月d日"))</f>
        <v/>
      </c>
      <c r="Z230" s="61" t="str">
        <f t="shared" si="467"/>
        <v/>
      </c>
      <c r="AA230" s="61" t="str">
        <f t="shared" si="468"/>
        <v/>
      </c>
      <c r="AB230" s="61" t="str">
        <f t="shared" si="469"/>
        <v/>
      </c>
      <c r="AC23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3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30" s="68" t="str">
        <f>IF(VLOOKUP($A229,'02　利用者データ'!$A$4:$S$504,2,FALSE)="","",VLOOKUP($A229,'02　利用者データ'!$A$4:$S$504,2,FALSE))</f>
        <v/>
      </c>
      <c r="AF230" s="68"/>
      <c r="AG230" s="68"/>
      <c r="AH230" s="68"/>
      <c r="AI230" s="68"/>
      <c r="AJ230" s="68"/>
      <c r="AK230" s="68"/>
      <c r="AL230" s="68"/>
      <c r="AM230" s="65" t="str">
        <f t="shared" ref="AM230" si="485">IF(AV230="","",IF($AR$15&gt;=43831,"令和"&amp;YEAR($AR$15)-2018,IF($AR$15&gt;=43586,"令和元",TEXT($AR$15,"ggg")&amp;IF(TEXT($AR$15,"e")="1","元",TEXT($AR$15,"e"))))&amp;TEXT($AR$15,"年m月d日"))</f>
        <v/>
      </c>
      <c r="AN230" s="66" t="str">
        <f t="shared" si="471"/>
        <v/>
      </c>
      <c r="AO230" s="66" t="str">
        <f t="shared" si="472"/>
        <v/>
      </c>
      <c r="AP230" s="66" t="str">
        <f t="shared" si="473"/>
        <v/>
      </c>
      <c r="AQ230" s="66" t="str">
        <f t="shared" si="474"/>
        <v/>
      </c>
      <c r="AR230" s="67" t="str">
        <f t="shared" si="475"/>
        <v/>
      </c>
    </row>
    <row r="231" spans="1:44" ht="15" customHeight="1" x14ac:dyDescent="0.15">
      <c r="A231" s="58">
        <v>108</v>
      </c>
      <c r="B231" s="58"/>
      <c r="C231" s="59" t="str">
        <f>IF(VLOOKUP($A231,'02　利用者データ'!$A$4:$S$504,10,FALSE)="","",VLOOKUP($A231,'02　利用者データ'!$A$4:$S$504,10,FALSE))</f>
        <v/>
      </c>
      <c r="D231" s="59"/>
      <c r="E231" s="59"/>
      <c r="F231" s="59"/>
      <c r="G231" s="59"/>
      <c r="H231" s="59"/>
      <c r="I231" s="59"/>
      <c r="J231" s="59"/>
      <c r="K231" s="8" t="s">
        <v>10</v>
      </c>
      <c r="L231" s="60" t="str">
        <f>IF(VLOOKUP($A231,'02　利用者データ'!$A$4:$S$504,5,FALSE)="","",VLOOKUP($A231,'02　利用者データ'!$A$4:$S$504,5,FALSE))</f>
        <v/>
      </c>
      <c r="M231" s="60"/>
      <c r="N231" s="60"/>
      <c r="O231" s="60"/>
      <c r="P231" s="60"/>
      <c r="Q231" s="60"/>
      <c r="R231" s="60"/>
      <c r="S231" s="60"/>
      <c r="T231" s="12" t="str">
        <f>IF(VLOOKUP($A231,'02　利用者データ'!$A$4:$S$504,14,FALSE)="","",VLOOKUP($A231,'02　利用者データ'!$A$4:$S$504,14,FALSE))</f>
        <v/>
      </c>
      <c r="U231" s="13" t="str">
        <f>IF(VLOOKUP($A231,'02　利用者データ'!$A$4:$S$504,7,FALSE)="","",VLOOKUP($A231,'02　利用者データ'!$A$4:$S$504,7,FALSE))</f>
        <v/>
      </c>
      <c r="V231" s="61" t="str">
        <f>IF(VLOOKUP($A231,'02　利用者データ'!$A$4:$S$504,15,FALSE)="","",VLOOKUP($A231,'02　利用者データ'!$A$4:$S$504,15,FALSE))</f>
        <v/>
      </c>
      <c r="W231" s="61" t="str">
        <f>IF(VLOOKUP($A231,'02　利用者データ'!$A$4:$S$504,10,FALSE)="","",VLOOKUP($A231,'02　利用者データ'!$A$4:$S$504,10,FALSE))</f>
        <v/>
      </c>
      <c r="X231" s="61" t="str">
        <f>IF(VLOOKUP($A231,'02　利用者データ'!$A$4:$S$504,10,FALSE)="","",VLOOKUP($A231,'02　利用者データ'!$A$4:$S$504,10,FALSE))</f>
        <v/>
      </c>
      <c r="Y231" s="61" t="str">
        <f t="shared" ref="Y231" si="486">IF(T231="","",IF(T231&gt;=43831,"令和"&amp;YEAR(T231)-2018,IF(T231&gt;=43586,"令和元",TEXT(T231,"ggg")&amp;IF(TEXT(T231,"e")="1","元",TEXT(T231,"e"))))&amp;TEXT(T231,"年m月d日"))</f>
        <v/>
      </c>
      <c r="Z231" s="61" t="str">
        <f t="shared" si="467"/>
        <v/>
      </c>
      <c r="AA231" s="61" t="str">
        <f t="shared" si="468"/>
        <v/>
      </c>
      <c r="AB231" s="61" t="str">
        <f t="shared" si="469"/>
        <v/>
      </c>
      <c r="AC23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3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31" s="59" t="str">
        <f>IF(VLOOKUP($A231,'02　利用者データ'!$A$4:$S$504,3,FALSE)="","",VLOOKUP($A231,'02　利用者データ'!$A$4:$S$504,3,FALSE))</f>
        <v/>
      </c>
      <c r="AF231" s="59"/>
      <c r="AG231" s="59"/>
      <c r="AH231" s="59"/>
      <c r="AI231" s="59"/>
      <c r="AJ231" s="59"/>
      <c r="AK231" s="59"/>
      <c r="AL231" s="59"/>
      <c r="AM231" s="62" t="str">
        <f t="shared" ref="AM231" si="487">IF(U231="","",IF(U231&gt;=43831,"令和"&amp;YEAR(U231)-2018,IF(U231&gt;=43586,"令和元",TEXT(U231,"ggg")&amp;IF(TEXT(U231,"e")="1","元",TEXT(U231,"e"))))&amp;TEXT(U231,"年m月d日"))</f>
        <v/>
      </c>
      <c r="AN231" s="63" t="str">
        <f t="shared" si="471"/>
        <v/>
      </c>
      <c r="AO231" s="63" t="str">
        <f t="shared" si="472"/>
        <v/>
      </c>
      <c r="AP231" s="63" t="str">
        <f t="shared" si="473"/>
        <v/>
      </c>
      <c r="AQ231" s="63" t="str">
        <f t="shared" si="474"/>
        <v/>
      </c>
      <c r="AR231" s="64" t="str">
        <f t="shared" si="475"/>
        <v/>
      </c>
    </row>
    <row r="232" spans="1:44" ht="21" customHeight="1" x14ac:dyDescent="0.15">
      <c r="A232" s="58"/>
      <c r="B232" s="58"/>
      <c r="C232" s="68" t="str">
        <f>IF(VLOOKUP($A231,'02　利用者データ'!$A$4:$S$504,9,FALSE)="","",VLOOKUP($A231,'02　利用者データ'!$A$4:$S$504,9,FALSE))</f>
        <v/>
      </c>
      <c r="D232" s="68"/>
      <c r="E232" s="68"/>
      <c r="F232" s="68"/>
      <c r="G232" s="68"/>
      <c r="H232" s="68"/>
      <c r="I232" s="68"/>
      <c r="J232" s="68"/>
      <c r="K232" s="69" t="str">
        <f>IF(VLOOKUP($A231,'02　利用者データ'!$A$4:$S$504,6,FALSE)="","",VLOOKUP($A231,'02　利用者データ'!$A$4:$S$504,6,FALSE))</f>
        <v/>
      </c>
      <c r="L232" s="70"/>
      <c r="M232" s="70"/>
      <c r="N232" s="70"/>
      <c r="O232" s="70"/>
      <c r="P232" s="70"/>
      <c r="Q232" s="70"/>
      <c r="R232" s="70"/>
      <c r="S232" s="70"/>
      <c r="T232" s="70"/>
      <c r="U232" s="71"/>
      <c r="V232" s="61" t="e">
        <f>IF(VLOOKUP($A232,'02　利用者データ'!$A$4:$S$504,10,FALSE)="","",VLOOKUP($A232,'02　利用者データ'!$A$4:$S$504,10,FALSE))</f>
        <v>#N/A</v>
      </c>
      <c r="W232" s="61" t="e">
        <f>IF(VLOOKUP($A232,'02　利用者データ'!$A$4:$S$504,10,FALSE)="","",VLOOKUP($A232,'02　利用者データ'!$A$4:$S$504,10,FALSE))</f>
        <v>#N/A</v>
      </c>
      <c r="X232" s="61" t="e">
        <f>IF(VLOOKUP($A232,'02　利用者データ'!$A$4:$S$504,10,FALSE)="","",VLOOKUP($A232,'02　利用者データ'!$A$4:$S$504,10,FALSE))</f>
        <v>#N/A</v>
      </c>
      <c r="Y232" s="61" t="str">
        <f t="shared" ref="Y232" si="488">IF(AQ232="","",IF($AR$15&gt;=43831,"令和"&amp;YEAR($AR$15)-2018,IF($AR$15&gt;=43586,"令和元",TEXT($AR$15,"ggg")&amp;IF(TEXT($AR$15,"e")="1","元",TEXT($AR$15,"e"))))&amp;TEXT($AR$15,"年m月d日"))</f>
        <v/>
      </c>
      <c r="Z232" s="61" t="str">
        <f t="shared" si="467"/>
        <v/>
      </c>
      <c r="AA232" s="61" t="str">
        <f t="shared" si="468"/>
        <v/>
      </c>
      <c r="AB232" s="61" t="str">
        <f t="shared" si="469"/>
        <v/>
      </c>
      <c r="AC23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3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32" s="68" t="str">
        <f>IF(VLOOKUP($A231,'02　利用者データ'!$A$4:$S$504,2,FALSE)="","",VLOOKUP($A231,'02　利用者データ'!$A$4:$S$504,2,FALSE))</f>
        <v/>
      </c>
      <c r="AF232" s="68"/>
      <c r="AG232" s="68"/>
      <c r="AH232" s="68"/>
      <c r="AI232" s="68"/>
      <c r="AJ232" s="68"/>
      <c r="AK232" s="68"/>
      <c r="AL232" s="68"/>
      <c r="AM232" s="65" t="str">
        <f t="shared" ref="AM232" si="489">IF(AV232="","",IF($AR$15&gt;=43831,"令和"&amp;YEAR($AR$15)-2018,IF($AR$15&gt;=43586,"令和元",TEXT($AR$15,"ggg")&amp;IF(TEXT($AR$15,"e")="1","元",TEXT($AR$15,"e"))))&amp;TEXT($AR$15,"年m月d日"))</f>
        <v/>
      </c>
      <c r="AN232" s="66" t="str">
        <f t="shared" si="471"/>
        <v/>
      </c>
      <c r="AO232" s="66" t="str">
        <f t="shared" si="472"/>
        <v/>
      </c>
      <c r="AP232" s="66" t="str">
        <f t="shared" si="473"/>
        <v/>
      </c>
      <c r="AQ232" s="66" t="str">
        <f t="shared" si="474"/>
        <v/>
      </c>
      <c r="AR232" s="67" t="str">
        <f t="shared" si="475"/>
        <v/>
      </c>
    </row>
    <row r="233" spans="1:44" ht="15" customHeight="1" x14ac:dyDescent="0.15">
      <c r="A233" s="58">
        <v>109</v>
      </c>
      <c r="B233" s="58"/>
      <c r="C233" s="59" t="str">
        <f>IF(VLOOKUP($A233,'02　利用者データ'!$A$4:$S$504,10,FALSE)="","",VLOOKUP($A233,'02　利用者データ'!$A$4:$S$504,10,FALSE))</f>
        <v/>
      </c>
      <c r="D233" s="59"/>
      <c r="E233" s="59"/>
      <c r="F233" s="59"/>
      <c r="G233" s="59"/>
      <c r="H233" s="59"/>
      <c r="I233" s="59"/>
      <c r="J233" s="59"/>
      <c r="K233" s="8" t="s">
        <v>10</v>
      </c>
      <c r="L233" s="60" t="str">
        <f>IF(VLOOKUP($A233,'02　利用者データ'!$A$4:$S$504,5,FALSE)="","",VLOOKUP($A233,'02　利用者データ'!$A$4:$S$504,5,FALSE))</f>
        <v/>
      </c>
      <c r="M233" s="60"/>
      <c r="N233" s="60"/>
      <c r="O233" s="60"/>
      <c r="P233" s="60"/>
      <c r="Q233" s="60"/>
      <c r="R233" s="60"/>
      <c r="S233" s="60"/>
      <c r="T233" s="12" t="str">
        <f>IF(VLOOKUP($A233,'02　利用者データ'!$A$4:$S$504,14,FALSE)="","",VLOOKUP($A233,'02　利用者データ'!$A$4:$S$504,14,FALSE))</f>
        <v/>
      </c>
      <c r="U233" s="13" t="str">
        <f>IF(VLOOKUP($A233,'02　利用者データ'!$A$4:$S$504,7,FALSE)="","",VLOOKUP($A233,'02　利用者データ'!$A$4:$S$504,7,FALSE))</f>
        <v/>
      </c>
      <c r="V233" s="61" t="str">
        <f>IF(VLOOKUP($A233,'02　利用者データ'!$A$4:$S$504,15,FALSE)="","",VLOOKUP($A233,'02　利用者データ'!$A$4:$S$504,15,FALSE))</f>
        <v/>
      </c>
      <c r="W233" s="61" t="str">
        <f>IF(VLOOKUP($A233,'02　利用者データ'!$A$4:$S$504,10,FALSE)="","",VLOOKUP($A233,'02　利用者データ'!$A$4:$S$504,10,FALSE))</f>
        <v/>
      </c>
      <c r="X233" s="61" t="str">
        <f>IF(VLOOKUP($A233,'02　利用者データ'!$A$4:$S$504,10,FALSE)="","",VLOOKUP($A233,'02　利用者データ'!$A$4:$S$504,10,FALSE))</f>
        <v/>
      </c>
      <c r="Y233" s="61" t="str">
        <f t="shared" ref="Y233" si="490">IF(T233="","",IF(T233&gt;=43831,"令和"&amp;YEAR(T233)-2018,IF(T233&gt;=43586,"令和元",TEXT(T233,"ggg")&amp;IF(TEXT(T233,"e")="1","元",TEXT(T233,"e"))))&amp;TEXT(T233,"年m月d日"))</f>
        <v/>
      </c>
      <c r="Z233" s="61" t="str">
        <f t="shared" si="467"/>
        <v/>
      </c>
      <c r="AA233" s="61" t="str">
        <f t="shared" si="468"/>
        <v/>
      </c>
      <c r="AB233" s="61" t="str">
        <f t="shared" si="469"/>
        <v/>
      </c>
      <c r="AC23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3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33" s="59" t="str">
        <f>IF(VLOOKUP($A233,'02　利用者データ'!$A$4:$S$504,3,FALSE)="","",VLOOKUP($A233,'02　利用者データ'!$A$4:$S$504,3,FALSE))</f>
        <v/>
      </c>
      <c r="AF233" s="59"/>
      <c r="AG233" s="59"/>
      <c r="AH233" s="59"/>
      <c r="AI233" s="59"/>
      <c r="AJ233" s="59"/>
      <c r="AK233" s="59"/>
      <c r="AL233" s="59"/>
      <c r="AM233" s="62" t="str">
        <f t="shared" ref="AM233" si="491">IF(U233="","",IF(U233&gt;=43831,"令和"&amp;YEAR(U233)-2018,IF(U233&gt;=43586,"令和元",TEXT(U233,"ggg")&amp;IF(TEXT(U233,"e")="1","元",TEXT(U233,"e"))))&amp;TEXT(U233,"年m月d日"))</f>
        <v/>
      </c>
      <c r="AN233" s="63" t="str">
        <f t="shared" si="471"/>
        <v/>
      </c>
      <c r="AO233" s="63" t="str">
        <f t="shared" si="472"/>
        <v/>
      </c>
      <c r="AP233" s="63" t="str">
        <f t="shared" si="473"/>
        <v/>
      </c>
      <c r="AQ233" s="63" t="str">
        <f t="shared" si="474"/>
        <v/>
      </c>
      <c r="AR233" s="64" t="str">
        <f t="shared" si="475"/>
        <v/>
      </c>
    </row>
    <row r="234" spans="1:44" ht="21" customHeight="1" x14ac:dyDescent="0.15">
      <c r="A234" s="58"/>
      <c r="B234" s="58"/>
      <c r="C234" s="68" t="str">
        <f>IF(VLOOKUP($A233,'02　利用者データ'!$A$4:$S$504,9,FALSE)="","",VLOOKUP($A233,'02　利用者データ'!$A$4:$S$504,9,FALSE))</f>
        <v/>
      </c>
      <c r="D234" s="68"/>
      <c r="E234" s="68"/>
      <c r="F234" s="68"/>
      <c r="G234" s="68"/>
      <c r="H234" s="68"/>
      <c r="I234" s="68"/>
      <c r="J234" s="68"/>
      <c r="K234" s="69" t="str">
        <f>IF(VLOOKUP($A233,'02　利用者データ'!$A$4:$S$504,6,FALSE)="","",VLOOKUP($A233,'02　利用者データ'!$A$4:$S$504,6,FALSE))</f>
        <v/>
      </c>
      <c r="L234" s="70"/>
      <c r="M234" s="70"/>
      <c r="N234" s="70"/>
      <c r="O234" s="70"/>
      <c r="P234" s="70"/>
      <c r="Q234" s="70"/>
      <c r="R234" s="70"/>
      <c r="S234" s="70"/>
      <c r="T234" s="70"/>
      <c r="U234" s="71"/>
      <c r="V234" s="61" t="e">
        <f>IF(VLOOKUP($A234,'02　利用者データ'!$A$4:$S$504,10,FALSE)="","",VLOOKUP($A234,'02　利用者データ'!$A$4:$S$504,10,FALSE))</f>
        <v>#N/A</v>
      </c>
      <c r="W234" s="61" t="e">
        <f>IF(VLOOKUP($A234,'02　利用者データ'!$A$4:$S$504,10,FALSE)="","",VLOOKUP($A234,'02　利用者データ'!$A$4:$S$504,10,FALSE))</f>
        <v>#N/A</v>
      </c>
      <c r="X234" s="61" t="e">
        <f>IF(VLOOKUP($A234,'02　利用者データ'!$A$4:$S$504,10,FALSE)="","",VLOOKUP($A234,'02　利用者データ'!$A$4:$S$504,10,FALSE))</f>
        <v>#N/A</v>
      </c>
      <c r="Y234" s="61" t="str">
        <f t="shared" ref="Y234" si="492">IF(AQ234="","",IF($AR$15&gt;=43831,"令和"&amp;YEAR($AR$15)-2018,IF($AR$15&gt;=43586,"令和元",TEXT($AR$15,"ggg")&amp;IF(TEXT($AR$15,"e")="1","元",TEXT($AR$15,"e"))))&amp;TEXT($AR$15,"年m月d日"))</f>
        <v/>
      </c>
      <c r="Z234" s="61" t="str">
        <f t="shared" si="467"/>
        <v/>
      </c>
      <c r="AA234" s="61" t="str">
        <f t="shared" si="468"/>
        <v/>
      </c>
      <c r="AB234" s="61" t="str">
        <f t="shared" si="469"/>
        <v/>
      </c>
      <c r="AC23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3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34" s="68" t="str">
        <f>IF(VLOOKUP($A233,'02　利用者データ'!$A$4:$S$504,2,FALSE)="","",VLOOKUP($A233,'02　利用者データ'!$A$4:$S$504,2,FALSE))</f>
        <v/>
      </c>
      <c r="AF234" s="68"/>
      <c r="AG234" s="68"/>
      <c r="AH234" s="68"/>
      <c r="AI234" s="68"/>
      <c r="AJ234" s="68"/>
      <c r="AK234" s="68"/>
      <c r="AL234" s="68"/>
      <c r="AM234" s="65" t="str">
        <f t="shared" ref="AM234" si="493">IF(AV234="","",IF($AR$15&gt;=43831,"令和"&amp;YEAR($AR$15)-2018,IF($AR$15&gt;=43586,"令和元",TEXT($AR$15,"ggg")&amp;IF(TEXT($AR$15,"e")="1","元",TEXT($AR$15,"e"))))&amp;TEXT($AR$15,"年m月d日"))</f>
        <v/>
      </c>
      <c r="AN234" s="66" t="str">
        <f t="shared" si="471"/>
        <v/>
      </c>
      <c r="AO234" s="66" t="str">
        <f t="shared" si="472"/>
        <v/>
      </c>
      <c r="AP234" s="66" t="str">
        <f t="shared" si="473"/>
        <v/>
      </c>
      <c r="AQ234" s="66" t="str">
        <f t="shared" si="474"/>
        <v/>
      </c>
      <c r="AR234" s="67" t="str">
        <f t="shared" si="475"/>
        <v/>
      </c>
    </row>
    <row r="235" spans="1:44" ht="15" customHeight="1" x14ac:dyDescent="0.15">
      <c r="A235" s="58">
        <v>110</v>
      </c>
      <c r="B235" s="58"/>
      <c r="C235" s="59" t="str">
        <f>IF(VLOOKUP($A235,'02　利用者データ'!$A$4:$S$504,10,FALSE)="","",VLOOKUP($A235,'02　利用者データ'!$A$4:$S$504,10,FALSE))</f>
        <v/>
      </c>
      <c r="D235" s="59"/>
      <c r="E235" s="59"/>
      <c r="F235" s="59"/>
      <c r="G235" s="59"/>
      <c r="H235" s="59"/>
      <c r="I235" s="59"/>
      <c r="J235" s="59"/>
      <c r="K235" s="8" t="s">
        <v>10</v>
      </c>
      <c r="L235" s="60" t="str">
        <f>IF(VLOOKUP($A235,'02　利用者データ'!$A$4:$S$504,5,FALSE)="","",VLOOKUP($A235,'02　利用者データ'!$A$4:$S$504,5,FALSE))</f>
        <v/>
      </c>
      <c r="M235" s="60"/>
      <c r="N235" s="60"/>
      <c r="O235" s="60"/>
      <c r="P235" s="60"/>
      <c r="Q235" s="60"/>
      <c r="R235" s="60"/>
      <c r="S235" s="60"/>
      <c r="T235" s="12" t="str">
        <f>IF(VLOOKUP($A235,'02　利用者データ'!$A$4:$S$504,14,FALSE)="","",VLOOKUP($A235,'02　利用者データ'!$A$4:$S$504,14,FALSE))</f>
        <v/>
      </c>
      <c r="U235" s="13" t="str">
        <f>IF(VLOOKUP($A235,'02　利用者データ'!$A$4:$S$504,7,FALSE)="","",VLOOKUP($A235,'02　利用者データ'!$A$4:$S$504,7,FALSE))</f>
        <v/>
      </c>
      <c r="V235" s="61" t="str">
        <f>IF(VLOOKUP($A235,'02　利用者データ'!$A$4:$S$504,15,FALSE)="","",VLOOKUP($A235,'02　利用者データ'!$A$4:$S$504,15,FALSE))</f>
        <v/>
      </c>
      <c r="W235" s="61" t="str">
        <f>IF(VLOOKUP($A235,'02　利用者データ'!$A$4:$S$504,10,FALSE)="","",VLOOKUP($A235,'02　利用者データ'!$A$4:$S$504,10,FALSE))</f>
        <v/>
      </c>
      <c r="X235" s="61" t="str">
        <f>IF(VLOOKUP($A235,'02　利用者データ'!$A$4:$S$504,10,FALSE)="","",VLOOKUP($A235,'02　利用者データ'!$A$4:$S$504,10,FALSE))</f>
        <v/>
      </c>
      <c r="Y235" s="61" t="str">
        <f t="shared" ref="Y235" si="494">IF(T235="","",IF(T235&gt;=43831,"令和"&amp;YEAR(T235)-2018,IF(T235&gt;=43586,"令和元",TEXT(T235,"ggg")&amp;IF(TEXT(T235,"e")="1","元",TEXT(T235,"e"))))&amp;TEXT(T235,"年m月d日"))</f>
        <v/>
      </c>
      <c r="Z235" s="61" t="str">
        <f t="shared" si="467"/>
        <v/>
      </c>
      <c r="AA235" s="61" t="str">
        <f t="shared" si="468"/>
        <v/>
      </c>
      <c r="AB235" s="61" t="str">
        <f t="shared" si="469"/>
        <v/>
      </c>
      <c r="AC23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3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35" s="59" t="str">
        <f>IF(VLOOKUP($A235,'02　利用者データ'!$A$4:$S$504,3,FALSE)="","",VLOOKUP($A235,'02　利用者データ'!$A$4:$S$504,3,FALSE))</f>
        <v/>
      </c>
      <c r="AF235" s="59"/>
      <c r="AG235" s="59"/>
      <c r="AH235" s="59"/>
      <c r="AI235" s="59"/>
      <c r="AJ235" s="59"/>
      <c r="AK235" s="59"/>
      <c r="AL235" s="59"/>
      <c r="AM235" s="62" t="str">
        <f t="shared" ref="AM235" si="495">IF(U235="","",IF(U235&gt;=43831,"令和"&amp;YEAR(U235)-2018,IF(U235&gt;=43586,"令和元",TEXT(U235,"ggg")&amp;IF(TEXT(U235,"e")="1","元",TEXT(U235,"e"))))&amp;TEXT(U235,"年m月d日"))</f>
        <v/>
      </c>
      <c r="AN235" s="63" t="str">
        <f t="shared" si="471"/>
        <v/>
      </c>
      <c r="AO235" s="63" t="str">
        <f t="shared" si="472"/>
        <v/>
      </c>
      <c r="AP235" s="63" t="str">
        <f t="shared" si="473"/>
        <v/>
      </c>
      <c r="AQ235" s="63" t="str">
        <f t="shared" si="474"/>
        <v/>
      </c>
      <c r="AR235" s="64" t="str">
        <f t="shared" si="475"/>
        <v/>
      </c>
    </row>
    <row r="236" spans="1:44" ht="21" customHeight="1" x14ac:dyDescent="0.15">
      <c r="A236" s="58"/>
      <c r="B236" s="58"/>
      <c r="C236" s="68" t="str">
        <f>IF(VLOOKUP($A235,'02　利用者データ'!$A$4:$S$504,9,FALSE)="","",VLOOKUP($A235,'02　利用者データ'!$A$4:$S$504,9,FALSE))</f>
        <v/>
      </c>
      <c r="D236" s="68"/>
      <c r="E236" s="68"/>
      <c r="F236" s="68"/>
      <c r="G236" s="68"/>
      <c r="H236" s="68"/>
      <c r="I236" s="68"/>
      <c r="J236" s="68"/>
      <c r="K236" s="69" t="str">
        <f>IF(VLOOKUP($A235,'02　利用者データ'!$A$4:$S$504,6,FALSE)="","",VLOOKUP($A235,'02　利用者データ'!$A$4:$S$504,6,FALSE))</f>
        <v/>
      </c>
      <c r="L236" s="70"/>
      <c r="M236" s="70"/>
      <c r="N236" s="70"/>
      <c r="O236" s="70"/>
      <c r="P236" s="70"/>
      <c r="Q236" s="70"/>
      <c r="R236" s="70"/>
      <c r="S236" s="70"/>
      <c r="T236" s="70"/>
      <c r="U236" s="71"/>
      <c r="V236" s="61" t="e">
        <f>IF(VLOOKUP($A236,'02　利用者データ'!$A$4:$S$504,10,FALSE)="","",VLOOKUP($A236,'02　利用者データ'!$A$4:$S$504,10,FALSE))</f>
        <v>#N/A</v>
      </c>
      <c r="W236" s="61" t="e">
        <f>IF(VLOOKUP($A236,'02　利用者データ'!$A$4:$S$504,10,FALSE)="","",VLOOKUP($A236,'02　利用者データ'!$A$4:$S$504,10,FALSE))</f>
        <v>#N/A</v>
      </c>
      <c r="X236" s="61" t="e">
        <f>IF(VLOOKUP($A236,'02　利用者データ'!$A$4:$S$504,10,FALSE)="","",VLOOKUP($A236,'02　利用者データ'!$A$4:$S$504,10,FALSE))</f>
        <v>#N/A</v>
      </c>
      <c r="Y236" s="61" t="str">
        <f t="shared" ref="Y236" si="496">IF(AQ236="","",IF($AR$15&gt;=43831,"令和"&amp;YEAR($AR$15)-2018,IF($AR$15&gt;=43586,"令和元",TEXT($AR$15,"ggg")&amp;IF(TEXT($AR$15,"e")="1","元",TEXT($AR$15,"e"))))&amp;TEXT($AR$15,"年m月d日"))</f>
        <v/>
      </c>
      <c r="Z236" s="61" t="str">
        <f t="shared" si="467"/>
        <v/>
      </c>
      <c r="AA236" s="61" t="str">
        <f t="shared" si="468"/>
        <v/>
      </c>
      <c r="AB236" s="61" t="str">
        <f t="shared" si="469"/>
        <v/>
      </c>
      <c r="AC23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3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36" s="68" t="str">
        <f>IF(VLOOKUP($A235,'02　利用者データ'!$A$4:$S$504,2,FALSE)="","",VLOOKUP($A235,'02　利用者データ'!$A$4:$S$504,2,FALSE))</f>
        <v/>
      </c>
      <c r="AF236" s="68"/>
      <c r="AG236" s="68"/>
      <c r="AH236" s="68"/>
      <c r="AI236" s="68"/>
      <c r="AJ236" s="68"/>
      <c r="AK236" s="68"/>
      <c r="AL236" s="68"/>
      <c r="AM236" s="65" t="str">
        <f t="shared" ref="AM236" si="497">IF(AV236="","",IF($AR$15&gt;=43831,"令和"&amp;YEAR($AR$15)-2018,IF($AR$15&gt;=43586,"令和元",TEXT($AR$15,"ggg")&amp;IF(TEXT($AR$15,"e")="1","元",TEXT($AR$15,"e"))))&amp;TEXT($AR$15,"年m月d日"))</f>
        <v/>
      </c>
      <c r="AN236" s="66" t="str">
        <f t="shared" si="471"/>
        <v/>
      </c>
      <c r="AO236" s="66" t="str">
        <f t="shared" si="472"/>
        <v/>
      </c>
      <c r="AP236" s="66" t="str">
        <f t="shared" si="473"/>
        <v/>
      </c>
      <c r="AQ236" s="66" t="str">
        <f t="shared" si="474"/>
        <v/>
      </c>
      <c r="AR236" s="67" t="str">
        <f t="shared" si="475"/>
        <v/>
      </c>
    </row>
    <row r="237" spans="1:44" ht="15" customHeight="1" x14ac:dyDescent="0.15">
      <c r="A237" s="58">
        <v>111</v>
      </c>
      <c r="B237" s="58"/>
      <c r="C237" s="59" t="str">
        <f>IF(VLOOKUP($A237,'02　利用者データ'!$A$4:$S$504,10,FALSE)="","",VLOOKUP($A237,'02　利用者データ'!$A$4:$S$504,10,FALSE))</f>
        <v/>
      </c>
      <c r="D237" s="59"/>
      <c r="E237" s="59"/>
      <c r="F237" s="59"/>
      <c r="G237" s="59"/>
      <c r="H237" s="59"/>
      <c r="I237" s="59"/>
      <c r="J237" s="59"/>
      <c r="K237" s="8" t="s">
        <v>10</v>
      </c>
      <c r="L237" s="60" t="str">
        <f>IF(VLOOKUP($A237,'02　利用者データ'!$A$4:$S$504,5,FALSE)="","",VLOOKUP($A237,'02　利用者データ'!$A$4:$S$504,5,FALSE))</f>
        <v/>
      </c>
      <c r="M237" s="60"/>
      <c r="N237" s="60"/>
      <c r="O237" s="60"/>
      <c r="P237" s="60"/>
      <c r="Q237" s="60"/>
      <c r="R237" s="60"/>
      <c r="S237" s="60"/>
      <c r="T237" s="12" t="str">
        <f>IF(VLOOKUP($A237,'02　利用者データ'!$A$4:$S$504,14,FALSE)="","",VLOOKUP($A237,'02　利用者データ'!$A$4:$S$504,14,FALSE))</f>
        <v/>
      </c>
      <c r="U237" s="13" t="str">
        <f>IF(VLOOKUP($A237,'02　利用者データ'!$A$4:$S$504,7,FALSE)="","",VLOOKUP($A237,'02　利用者データ'!$A$4:$S$504,7,FALSE))</f>
        <v/>
      </c>
      <c r="V237" s="61" t="str">
        <f>IF(VLOOKUP($A237,'02　利用者データ'!$A$4:$S$504,15,FALSE)="","",VLOOKUP($A237,'02　利用者データ'!$A$4:$S$504,15,FALSE))</f>
        <v/>
      </c>
      <c r="W237" s="61" t="str">
        <f>IF(VLOOKUP($A237,'02　利用者データ'!$A$4:$S$504,10,FALSE)="","",VLOOKUP($A237,'02　利用者データ'!$A$4:$S$504,10,FALSE))</f>
        <v/>
      </c>
      <c r="X237" s="61" t="str">
        <f>IF(VLOOKUP($A237,'02　利用者データ'!$A$4:$S$504,10,FALSE)="","",VLOOKUP($A237,'02　利用者データ'!$A$4:$S$504,10,FALSE))</f>
        <v/>
      </c>
      <c r="Y237" s="61" t="str">
        <f t="shared" ref="Y237" si="498">IF(T237="","",IF(T237&gt;=43831,"令和"&amp;YEAR(T237)-2018,IF(T237&gt;=43586,"令和元",TEXT(T237,"ggg")&amp;IF(TEXT(T237,"e")="1","元",TEXT(T237,"e"))))&amp;TEXT(T237,"年m月d日"))</f>
        <v/>
      </c>
      <c r="Z237" s="61" t="str">
        <f t="shared" si="467"/>
        <v/>
      </c>
      <c r="AA237" s="61" t="str">
        <f t="shared" si="468"/>
        <v/>
      </c>
      <c r="AB237" s="61" t="str">
        <f t="shared" si="469"/>
        <v/>
      </c>
      <c r="AC23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3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37" s="59" t="str">
        <f>IF(VLOOKUP($A237,'02　利用者データ'!$A$4:$S$504,3,FALSE)="","",VLOOKUP($A237,'02　利用者データ'!$A$4:$S$504,3,FALSE))</f>
        <v/>
      </c>
      <c r="AF237" s="59"/>
      <c r="AG237" s="59"/>
      <c r="AH237" s="59"/>
      <c r="AI237" s="59"/>
      <c r="AJ237" s="59"/>
      <c r="AK237" s="59"/>
      <c r="AL237" s="59"/>
      <c r="AM237" s="62" t="str">
        <f t="shared" ref="AM237" si="499">IF(U237="","",IF(U237&gt;=43831,"令和"&amp;YEAR(U237)-2018,IF(U237&gt;=43586,"令和元",TEXT(U237,"ggg")&amp;IF(TEXT(U237,"e")="1","元",TEXT(U237,"e"))))&amp;TEXT(U237,"年m月d日"))</f>
        <v/>
      </c>
      <c r="AN237" s="63" t="str">
        <f t="shared" si="471"/>
        <v/>
      </c>
      <c r="AO237" s="63" t="str">
        <f t="shared" si="472"/>
        <v/>
      </c>
      <c r="AP237" s="63" t="str">
        <f t="shared" si="473"/>
        <v/>
      </c>
      <c r="AQ237" s="63" t="str">
        <f t="shared" si="474"/>
        <v/>
      </c>
      <c r="AR237" s="64" t="str">
        <f t="shared" si="475"/>
        <v/>
      </c>
    </row>
    <row r="238" spans="1:44" ht="21" customHeight="1" x14ac:dyDescent="0.15">
      <c r="A238" s="58"/>
      <c r="B238" s="58"/>
      <c r="C238" s="68" t="str">
        <f>IF(VLOOKUP($A237,'02　利用者データ'!$A$4:$S$504,9,FALSE)="","",VLOOKUP($A237,'02　利用者データ'!$A$4:$S$504,9,FALSE))</f>
        <v/>
      </c>
      <c r="D238" s="68"/>
      <c r="E238" s="68"/>
      <c r="F238" s="68"/>
      <c r="G238" s="68"/>
      <c r="H238" s="68"/>
      <c r="I238" s="68"/>
      <c r="J238" s="68"/>
      <c r="K238" s="69" t="str">
        <f>IF(VLOOKUP($A237,'02　利用者データ'!$A$4:$S$504,6,FALSE)="","",VLOOKUP($A237,'02　利用者データ'!$A$4:$S$504,6,FALSE))</f>
        <v/>
      </c>
      <c r="L238" s="70"/>
      <c r="M238" s="70"/>
      <c r="N238" s="70"/>
      <c r="O238" s="70"/>
      <c r="P238" s="70"/>
      <c r="Q238" s="70"/>
      <c r="R238" s="70"/>
      <c r="S238" s="70"/>
      <c r="T238" s="70"/>
      <c r="U238" s="71"/>
      <c r="V238" s="61" t="e">
        <f>IF(VLOOKUP($A238,'02　利用者データ'!$A$4:$S$504,10,FALSE)="","",VLOOKUP($A238,'02　利用者データ'!$A$4:$S$504,10,FALSE))</f>
        <v>#N/A</v>
      </c>
      <c r="W238" s="61" t="e">
        <f>IF(VLOOKUP($A238,'02　利用者データ'!$A$4:$S$504,10,FALSE)="","",VLOOKUP($A238,'02　利用者データ'!$A$4:$S$504,10,FALSE))</f>
        <v>#N/A</v>
      </c>
      <c r="X238" s="61" t="e">
        <f>IF(VLOOKUP($A238,'02　利用者データ'!$A$4:$S$504,10,FALSE)="","",VLOOKUP($A238,'02　利用者データ'!$A$4:$S$504,10,FALSE))</f>
        <v>#N/A</v>
      </c>
      <c r="Y238" s="61" t="str">
        <f t="shared" ref="Y238" si="500">IF(AQ238="","",IF($AR$15&gt;=43831,"令和"&amp;YEAR($AR$15)-2018,IF($AR$15&gt;=43586,"令和元",TEXT($AR$15,"ggg")&amp;IF(TEXT($AR$15,"e")="1","元",TEXT($AR$15,"e"))))&amp;TEXT($AR$15,"年m月d日"))</f>
        <v/>
      </c>
      <c r="Z238" s="61" t="str">
        <f t="shared" si="467"/>
        <v/>
      </c>
      <c r="AA238" s="61" t="str">
        <f t="shared" si="468"/>
        <v/>
      </c>
      <c r="AB238" s="61" t="str">
        <f t="shared" si="469"/>
        <v/>
      </c>
      <c r="AC23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3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38" s="68" t="str">
        <f>IF(VLOOKUP($A237,'02　利用者データ'!$A$4:$S$504,2,FALSE)="","",VLOOKUP($A237,'02　利用者データ'!$A$4:$S$504,2,FALSE))</f>
        <v/>
      </c>
      <c r="AF238" s="68"/>
      <c r="AG238" s="68"/>
      <c r="AH238" s="68"/>
      <c r="AI238" s="68"/>
      <c r="AJ238" s="68"/>
      <c r="AK238" s="68"/>
      <c r="AL238" s="68"/>
      <c r="AM238" s="65" t="str">
        <f t="shared" ref="AM238" si="501">IF(AV238="","",IF($AR$15&gt;=43831,"令和"&amp;YEAR($AR$15)-2018,IF($AR$15&gt;=43586,"令和元",TEXT($AR$15,"ggg")&amp;IF(TEXT($AR$15,"e")="1","元",TEXT($AR$15,"e"))))&amp;TEXT($AR$15,"年m月d日"))</f>
        <v/>
      </c>
      <c r="AN238" s="66" t="str">
        <f t="shared" si="471"/>
        <v/>
      </c>
      <c r="AO238" s="66" t="str">
        <f t="shared" si="472"/>
        <v/>
      </c>
      <c r="AP238" s="66" t="str">
        <f t="shared" si="473"/>
        <v/>
      </c>
      <c r="AQ238" s="66" t="str">
        <f t="shared" si="474"/>
        <v/>
      </c>
      <c r="AR238" s="67" t="str">
        <f t="shared" si="475"/>
        <v/>
      </c>
    </row>
    <row r="239" spans="1:44" ht="15" customHeight="1" x14ac:dyDescent="0.15">
      <c r="A239" s="58">
        <v>112</v>
      </c>
      <c r="B239" s="58"/>
      <c r="C239" s="59" t="str">
        <f>IF(VLOOKUP($A239,'02　利用者データ'!$A$4:$S$504,10,FALSE)="","",VLOOKUP($A239,'02　利用者データ'!$A$4:$S$504,10,FALSE))</f>
        <v/>
      </c>
      <c r="D239" s="59"/>
      <c r="E239" s="59"/>
      <c r="F239" s="59"/>
      <c r="G239" s="59"/>
      <c r="H239" s="59"/>
      <c r="I239" s="59"/>
      <c r="J239" s="59"/>
      <c r="K239" s="8" t="s">
        <v>10</v>
      </c>
      <c r="L239" s="60" t="str">
        <f>IF(VLOOKUP($A239,'02　利用者データ'!$A$4:$S$504,5,FALSE)="","",VLOOKUP($A239,'02　利用者データ'!$A$4:$S$504,5,FALSE))</f>
        <v/>
      </c>
      <c r="M239" s="60"/>
      <c r="N239" s="60"/>
      <c r="O239" s="60"/>
      <c r="P239" s="60"/>
      <c r="Q239" s="60"/>
      <c r="R239" s="60"/>
      <c r="S239" s="60"/>
      <c r="T239" s="12" t="str">
        <f>IF(VLOOKUP($A239,'02　利用者データ'!$A$4:$S$504,14,FALSE)="","",VLOOKUP($A239,'02　利用者データ'!$A$4:$S$504,14,FALSE))</f>
        <v/>
      </c>
      <c r="U239" s="13" t="str">
        <f>IF(VLOOKUP($A239,'02　利用者データ'!$A$4:$S$504,7,FALSE)="","",VLOOKUP($A239,'02　利用者データ'!$A$4:$S$504,7,FALSE))</f>
        <v/>
      </c>
      <c r="V239" s="61" t="str">
        <f>IF(VLOOKUP($A239,'02　利用者データ'!$A$4:$S$504,15,FALSE)="","",VLOOKUP($A239,'02　利用者データ'!$A$4:$S$504,15,FALSE))</f>
        <v/>
      </c>
      <c r="W239" s="61" t="str">
        <f>IF(VLOOKUP($A239,'02　利用者データ'!$A$4:$S$504,10,FALSE)="","",VLOOKUP($A239,'02　利用者データ'!$A$4:$S$504,10,FALSE))</f>
        <v/>
      </c>
      <c r="X239" s="61" t="str">
        <f>IF(VLOOKUP($A239,'02　利用者データ'!$A$4:$S$504,10,FALSE)="","",VLOOKUP($A239,'02　利用者データ'!$A$4:$S$504,10,FALSE))</f>
        <v/>
      </c>
      <c r="Y239" s="61" t="str">
        <f t="shared" ref="Y239" si="502">IF(T239="","",IF(T239&gt;=43831,"令和"&amp;YEAR(T239)-2018,IF(T239&gt;=43586,"令和元",TEXT(T239,"ggg")&amp;IF(TEXT(T239,"e")="1","元",TEXT(T239,"e"))))&amp;TEXT(T239,"年m月d日"))</f>
        <v/>
      </c>
      <c r="Z239" s="61" t="str">
        <f t="shared" si="467"/>
        <v/>
      </c>
      <c r="AA239" s="61" t="str">
        <f t="shared" si="468"/>
        <v/>
      </c>
      <c r="AB239" s="61" t="str">
        <f t="shared" si="469"/>
        <v/>
      </c>
      <c r="AC23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3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39" s="59" t="str">
        <f>IF(VLOOKUP($A239,'02　利用者データ'!$A$4:$S$504,3,FALSE)="","",VLOOKUP($A239,'02　利用者データ'!$A$4:$S$504,3,FALSE))</f>
        <v/>
      </c>
      <c r="AF239" s="59"/>
      <c r="AG239" s="59"/>
      <c r="AH239" s="59"/>
      <c r="AI239" s="59"/>
      <c r="AJ239" s="59"/>
      <c r="AK239" s="59"/>
      <c r="AL239" s="59"/>
      <c r="AM239" s="62" t="str">
        <f t="shared" ref="AM239" si="503">IF(U239="","",IF(U239&gt;=43831,"令和"&amp;YEAR(U239)-2018,IF(U239&gt;=43586,"令和元",TEXT(U239,"ggg")&amp;IF(TEXT(U239,"e")="1","元",TEXT(U239,"e"))))&amp;TEXT(U239,"年m月d日"))</f>
        <v/>
      </c>
      <c r="AN239" s="63" t="str">
        <f t="shared" si="471"/>
        <v/>
      </c>
      <c r="AO239" s="63" t="str">
        <f t="shared" si="472"/>
        <v/>
      </c>
      <c r="AP239" s="63" t="str">
        <f t="shared" si="473"/>
        <v/>
      </c>
      <c r="AQ239" s="63" t="str">
        <f t="shared" si="474"/>
        <v/>
      </c>
      <c r="AR239" s="64" t="str">
        <f t="shared" si="475"/>
        <v/>
      </c>
    </row>
    <row r="240" spans="1:44" ht="21" customHeight="1" x14ac:dyDescent="0.15">
      <c r="A240" s="58"/>
      <c r="B240" s="58"/>
      <c r="C240" s="68" t="str">
        <f>IF(VLOOKUP($A239,'02　利用者データ'!$A$4:$S$504,9,FALSE)="","",VLOOKUP($A239,'02　利用者データ'!$A$4:$S$504,9,FALSE))</f>
        <v/>
      </c>
      <c r="D240" s="68"/>
      <c r="E240" s="68"/>
      <c r="F240" s="68"/>
      <c r="G240" s="68"/>
      <c r="H240" s="68"/>
      <c r="I240" s="68"/>
      <c r="J240" s="68"/>
      <c r="K240" s="69" t="str">
        <f>IF(VLOOKUP($A239,'02　利用者データ'!$A$4:$S$504,6,FALSE)="","",VLOOKUP($A239,'02　利用者データ'!$A$4:$S$504,6,FALSE))</f>
        <v/>
      </c>
      <c r="L240" s="70"/>
      <c r="M240" s="70"/>
      <c r="N240" s="70"/>
      <c r="O240" s="70"/>
      <c r="P240" s="70"/>
      <c r="Q240" s="70"/>
      <c r="R240" s="70"/>
      <c r="S240" s="70"/>
      <c r="T240" s="70"/>
      <c r="U240" s="71"/>
      <c r="V240" s="61" t="e">
        <f>IF(VLOOKUP($A240,'02　利用者データ'!$A$4:$S$504,10,FALSE)="","",VLOOKUP($A240,'02　利用者データ'!$A$4:$S$504,10,FALSE))</f>
        <v>#N/A</v>
      </c>
      <c r="W240" s="61" t="e">
        <f>IF(VLOOKUP($A240,'02　利用者データ'!$A$4:$S$504,10,FALSE)="","",VLOOKUP($A240,'02　利用者データ'!$A$4:$S$504,10,FALSE))</f>
        <v>#N/A</v>
      </c>
      <c r="X240" s="61" t="e">
        <f>IF(VLOOKUP($A240,'02　利用者データ'!$A$4:$S$504,10,FALSE)="","",VLOOKUP($A240,'02　利用者データ'!$A$4:$S$504,10,FALSE))</f>
        <v>#N/A</v>
      </c>
      <c r="Y240" s="61" t="str">
        <f t="shared" ref="Y240" si="504">IF(AQ240="","",IF($AR$15&gt;=43831,"令和"&amp;YEAR($AR$15)-2018,IF($AR$15&gt;=43586,"令和元",TEXT($AR$15,"ggg")&amp;IF(TEXT($AR$15,"e")="1","元",TEXT($AR$15,"e"))))&amp;TEXT($AR$15,"年m月d日"))</f>
        <v/>
      </c>
      <c r="Z240" s="61" t="str">
        <f t="shared" si="467"/>
        <v/>
      </c>
      <c r="AA240" s="61" t="str">
        <f t="shared" si="468"/>
        <v/>
      </c>
      <c r="AB240" s="61" t="str">
        <f t="shared" si="469"/>
        <v/>
      </c>
      <c r="AC24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4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40" s="68" t="str">
        <f>IF(VLOOKUP($A239,'02　利用者データ'!$A$4:$S$504,2,FALSE)="","",VLOOKUP($A239,'02　利用者データ'!$A$4:$S$504,2,FALSE))</f>
        <v/>
      </c>
      <c r="AF240" s="68"/>
      <c r="AG240" s="68"/>
      <c r="AH240" s="68"/>
      <c r="AI240" s="68"/>
      <c r="AJ240" s="68"/>
      <c r="AK240" s="68"/>
      <c r="AL240" s="68"/>
      <c r="AM240" s="65" t="str">
        <f t="shared" ref="AM240" si="505">IF(AV240="","",IF($AR$15&gt;=43831,"令和"&amp;YEAR($AR$15)-2018,IF($AR$15&gt;=43586,"令和元",TEXT($AR$15,"ggg")&amp;IF(TEXT($AR$15,"e")="1","元",TEXT($AR$15,"e"))))&amp;TEXT($AR$15,"年m月d日"))</f>
        <v/>
      </c>
      <c r="AN240" s="66" t="str">
        <f t="shared" si="471"/>
        <v/>
      </c>
      <c r="AO240" s="66" t="str">
        <f t="shared" si="472"/>
        <v/>
      </c>
      <c r="AP240" s="66" t="str">
        <f t="shared" si="473"/>
        <v/>
      </c>
      <c r="AQ240" s="66" t="str">
        <f t="shared" si="474"/>
        <v/>
      </c>
      <c r="AR240" s="67" t="str">
        <f t="shared" si="475"/>
        <v/>
      </c>
    </row>
    <row r="241" spans="1:44" ht="15" customHeight="1" x14ac:dyDescent="0.15">
      <c r="A241" s="58">
        <v>113</v>
      </c>
      <c r="B241" s="58"/>
      <c r="C241" s="59" t="str">
        <f>IF(VLOOKUP($A241,'02　利用者データ'!$A$4:$S$504,10,FALSE)="","",VLOOKUP($A241,'02　利用者データ'!$A$4:$S$504,10,FALSE))</f>
        <v/>
      </c>
      <c r="D241" s="59"/>
      <c r="E241" s="59"/>
      <c r="F241" s="59"/>
      <c r="G241" s="59"/>
      <c r="H241" s="59"/>
      <c r="I241" s="59"/>
      <c r="J241" s="59"/>
      <c r="K241" s="8" t="s">
        <v>10</v>
      </c>
      <c r="L241" s="60" t="str">
        <f>IF(VLOOKUP($A241,'02　利用者データ'!$A$4:$S$504,5,FALSE)="","",VLOOKUP($A241,'02　利用者データ'!$A$4:$S$504,5,FALSE))</f>
        <v/>
      </c>
      <c r="M241" s="60"/>
      <c r="N241" s="60"/>
      <c r="O241" s="60"/>
      <c r="P241" s="60"/>
      <c r="Q241" s="60"/>
      <c r="R241" s="60"/>
      <c r="S241" s="60"/>
      <c r="T241" s="12" t="str">
        <f>IF(VLOOKUP($A241,'02　利用者データ'!$A$4:$S$504,14,FALSE)="","",VLOOKUP($A241,'02　利用者データ'!$A$4:$S$504,14,FALSE))</f>
        <v/>
      </c>
      <c r="U241" s="13" t="str">
        <f>IF(VLOOKUP($A241,'02　利用者データ'!$A$4:$S$504,7,FALSE)="","",VLOOKUP($A241,'02　利用者データ'!$A$4:$S$504,7,FALSE))</f>
        <v/>
      </c>
      <c r="V241" s="61" t="str">
        <f>IF(VLOOKUP($A241,'02　利用者データ'!$A$4:$S$504,15,FALSE)="","",VLOOKUP($A241,'02　利用者データ'!$A$4:$S$504,15,FALSE))</f>
        <v/>
      </c>
      <c r="W241" s="61" t="str">
        <f>IF(VLOOKUP($A241,'02　利用者データ'!$A$4:$S$504,10,FALSE)="","",VLOOKUP($A241,'02　利用者データ'!$A$4:$S$504,10,FALSE))</f>
        <v/>
      </c>
      <c r="X241" s="61" t="str">
        <f>IF(VLOOKUP($A241,'02　利用者データ'!$A$4:$S$504,10,FALSE)="","",VLOOKUP($A241,'02　利用者データ'!$A$4:$S$504,10,FALSE))</f>
        <v/>
      </c>
      <c r="Y241" s="61" t="str">
        <f t="shared" ref="Y241" si="506">IF(T241="","",IF(T241&gt;=43831,"令和"&amp;YEAR(T241)-2018,IF(T241&gt;=43586,"令和元",TEXT(T241,"ggg")&amp;IF(TEXT(T241,"e")="1","元",TEXT(T241,"e"))))&amp;TEXT(T241,"年m月d日"))</f>
        <v/>
      </c>
      <c r="Z241" s="61" t="str">
        <f t="shared" si="467"/>
        <v/>
      </c>
      <c r="AA241" s="61" t="str">
        <f t="shared" si="468"/>
        <v/>
      </c>
      <c r="AB241" s="61" t="str">
        <f t="shared" si="469"/>
        <v/>
      </c>
      <c r="AC24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4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41" s="59" t="str">
        <f>IF(VLOOKUP($A241,'02　利用者データ'!$A$4:$S$504,3,FALSE)="","",VLOOKUP($A241,'02　利用者データ'!$A$4:$S$504,3,FALSE))</f>
        <v/>
      </c>
      <c r="AF241" s="59"/>
      <c r="AG241" s="59"/>
      <c r="AH241" s="59"/>
      <c r="AI241" s="59"/>
      <c r="AJ241" s="59"/>
      <c r="AK241" s="59"/>
      <c r="AL241" s="59"/>
      <c r="AM241" s="62" t="str">
        <f t="shared" ref="AM241" si="507">IF(U241="","",IF(U241&gt;=43831,"令和"&amp;YEAR(U241)-2018,IF(U241&gt;=43586,"令和元",TEXT(U241,"ggg")&amp;IF(TEXT(U241,"e")="1","元",TEXT(U241,"e"))))&amp;TEXT(U241,"年m月d日"))</f>
        <v/>
      </c>
      <c r="AN241" s="63" t="str">
        <f t="shared" si="471"/>
        <v/>
      </c>
      <c r="AO241" s="63" t="str">
        <f t="shared" si="472"/>
        <v/>
      </c>
      <c r="AP241" s="63" t="str">
        <f t="shared" si="473"/>
        <v/>
      </c>
      <c r="AQ241" s="63" t="str">
        <f t="shared" si="474"/>
        <v/>
      </c>
      <c r="AR241" s="64" t="str">
        <f t="shared" si="475"/>
        <v/>
      </c>
    </row>
    <row r="242" spans="1:44" ht="21" customHeight="1" x14ac:dyDescent="0.15">
      <c r="A242" s="58"/>
      <c r="B242" s="58"/>
      <c r="C242" s="68" t="str">
        <f>IF(VLOOKUP($A241,'02　利用者データ'!$A$4:$S$504,9,FALSE)="","",VLOOKUP($A241,'02　利用者データ'!$A$4:$S$504,9,FALSE))</f>
        <v/>
      </c>
      <c r="D242" s="68"/>
      <c r="E242" s="68"/>
      <c r="F242" s="68"/>
      <c r="G242" s="68"/>
      <c r="H242" s="68"/>
      <c r="I242" s="68"/>
      <c r="J242" s="68"/>
      <c r="K242" s="69" t="str">
        <f>IF(VLOOKUP($A241,'02　利用者データ'!$A$4:$S$504,6,FALSE)="","",VLOOKUP($A241,'02　利用者データ'!$A$4:$S$504,6,FALSE))</f>
        <v/>
      </c>
      <c r="L242" s="70"/>
      <c r="M242" s="70"/>
      <c r="N242" s="70"/>
      <c r="O242" s="70"/>
      <c r="P242" s="70"/>
      <c r="Q242" s="70"/>
      <c r="R242" s="70"/>
      <c r="S242" s="70"/>
      <c r="T242" s="70"/>
      <c r="U242" s="71"/>
      <c r="V242" s="61" t="e">
        <f>IF(VLOOKUP($A242,'02　利用者データ'!$A$4:$S$504,10,FALSE)="","",VLOOKUP($A242,'02　利用者データ'!$A$4:$S$504,10,FALSE))</f>
        <v>#N/A</v>
      </c>
      <c r="W242" s="61" t="e">
        <f>IF(VLOOKUP($A242,'02　利用者データ'!$A$4:$S$504,10,FALSE)="","",VLOOKUP($A242,'02　利用者データ'!$A$4:$S$504,10,FALSE))</f>
        <v>#N/A</v>
      </c>
      <c r="X242" s="61" t="e">
        <f>IF(VLOOKUP($A242,'02　利用者データ'!$A$4:$S$504,10,FALSE)="","",VLOOKUP($A242,'02　利用者データ'!$A$4:$S$504,10,FALSE))</f>
        <v>#N/A</v>
      </c>
      <c r="Y242" s="61" t="str">
        <f t="shared" ref="Y242" si="508">IF(AQ242="","",IF($AR$15&gt;=43831,"令和"&amp;YEAR($AR$15)-2018,IF($AR$15&gt;=43586,"令和元",TEXT($AR$15,"ggg")&amp;IF(TEXT($AR$15,"e")="1","元",TEXT($AR$15,"e"))))&amp;TEXT($AR$15,"年m月d日"))</f>
        <v/>
      </c>
      <c r="Z242" s="61" t="str">
        <f t="shared" si="467"/>
        <v/>
      </c>
      <c r="AA242" s="61" t="str">
        <f t="shared" si="468"/>
        <v/>
      </c>
      <c r="AB242" s="61" t="str">
        <f t="shared" si="469"/>
        <v/>
      </c>
      <c r="AC24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4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42" s="68" t="str">
        <f>IF(VLOOKUP($A241,'02　利用者データ'!$A$4:$S$504,2,FALSE)="","",VLOOKUP($A241,'02　利用者データ'!$A$4:$S$504,2,FALSE))</f>
        <v/>
      </c>
      <c r="AF242" s="68"/>
      <c r="AG242" s="68"/>
      <c r="AH242" s="68"/>
      <c r="AI242" s="68"/>
      <c r="AJ242" s="68"/>
      <c r="AK242" s="68"/>
      <c r="AL242" s="68"/>
      <c r="AM242" s="65" t="str">
        <f t="shared" ref="AM242" si="509">IF(AV242="","",IF($AR$15&gt;=43831,"令和"&amp;YEAR($AR$15)-2018,IF($AR$15&gt;=43586,"令和元",TEXT($AR$15,"ggg")&amp;IF(TEXT($AR$15,"e")="1","元",TEXT($AR$15,"e"))))&amp;TEXT($AR$15,"年m月d日"))</f>
        <v/>
      </c>
      <c r="AN242" s="66" t="str">
        <f t="shared" si="471"/>
        <v/>
      </c>
      <c r="AO242" s="66" t="str">
        <f t="shared" si="472"/>
        <v/>
      </c>
      <c r="AP242" s="66" t="str">
        <f t="shared" si="473"/>
        <v/>
      </c>
      <c r="AQ242" s="66" t="str">
        <f t="shared" si="474"/>
        <v/>
      </c>
      <c r="AR242" s="67" t="str">
        <f t="shared" si="475"/>
        <v/>
      </c>
    </row>
    <row r="243" spans="1:44" ht="15" customHeight="1" x14ac:dyDescent="0.15">
      <c r="A243" s="58">
        <v>114</v>
      </c>
      <c r="B243" s="58"/>
      <c r="C243" s="59" t="str">
        <f>IF(VLOOKUP($A243,'02　利用者データ'!$A$4:$S$504,10,FALSE)="","",VLOOKUP($A243,'02　利用者データ'!$A$4:$S$504,10,FALSE))</f>
        <v/>
      </c>
      <c r="D243" s="59"/>
      <c r="E243" s="59"/>
      <c r="F243" s="59"/>
      <c r="G243" s="59"/>
      <c r="H243" s="59"/>
      <c r="I243" s="59"/>
      <c r="J243" s="59"/>
      <c r="K243" s="8" t="s">
        <v>10</v>
      </c>
      <c r="L243" s="60" t="str">
        <f>IF(VLOOKUP($A243,'02　利用者データ'!$A$4:$S$504,5,FALSE)="","",VLOOKUP($A243,'02　利用者データ'!$A$4:$S$504,5,FALSE))</f>
        <v/>
      </c>
      <c r="M243" s="60"/>
      <c r="N243" s="60"/>
      <c r="O243" s="60"/>
      <c r="P243" s="60"/>
      <c r="Q243" s="60"/>
      <c r="R243" s="60"/>
      <c r="S243" s="60"/>
      <c r="T243" s="12" t="str">
        <f>IF(VLOOKUP($A243,'02　利用者データ'!$A$4:$S$504,14,FALSE)="","",VLOOKUP($A243,'02　利用者データ'!$A$4:$S$504,14,FALSE))</f>
        <v/>
      </c>
      <c r="U243" s="13" t="str">
        <f>IF(VLOOKUP($A243,'02　利用者データ'!$A$4:$S$504,7,FALSE)="","",VLOOKUP($A243,'02　利用者データ'!$A$4:$S$504,7,FALSE))</f>
        <v/>
      </c>
      <c r="V243" s="61" t="str">
        <f>IF(VLOOKUP($A243,'02　利用者データ'!$A$4:$S$504,15,FALSE)="","",VLOOKUP($A243,'02　利用者データ'!$A$4:$S$504,15,FALSE))</f>
        <v/>
      </c>
      <c r="W243" s="61" t="str">
        <f>IF(VLOOKUP($A243,'02　利用者データ'!$A$4:$S$504,10,FALSE)="","",VLOOKUP($A243,'02　利用者データ'!$A$4:$S$504,10,FALSE))</f>
        <v/>
      </c>
      <c r="X243" s="61" t="str">
        <f>IF(VLOOKUP($A243,'02　利用者データ'!$A$4:$S$504,10,FALSE)="","",VLOOKUP($A243,'02　利用者データ'!$A$4:$S$504,10,FALSE))</f>
        <v/>
      </c>
      <c r="Y243" s="61" t="str">
        <f t="shared" ref="Y243" si="510">IF(T243="","",IF(T243&gt;=43831,"令和"&amp;YEAR(T243)-2018,IF(T243&gt;=43586,"令和元",TEXT(T243,"ggg")&amp;IF(TEXT(T243,"e")="1","元",TEXT(T243,"e"))))&amp;TEXT(T243,"年m月d日"))</f>
        <v/>
      </c>
      <c r="Z243" s="61" t="str">
        <f t="shared" si="467"/>
        <v/>
      </c>
      <c r="AA243" s="61" t="str">
        <f t="shared" si="468"/>
        <v/>
      </c>
      <c r="AB243" s="61" t="str">
        <f t="shared" si="469"/>
        <v/>
      </c>
      <c r="AC24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4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43" s="59" t="str">
        <f>IF(VLOOKUP($A243,'02　利用者データ'!$A$4:$S$504,3,FALSE)="","",VLOOKUP($A243,'02　利用者データ'!$A$4:$S$504,3,FALSE))</f>
        <v/>
      </c>
      <c r="AF243" s="59"/>
      <c r="AG243" s="59"/>
      <c r="AH243" s="59"/>
      <c r="AI243" s="59"/>
      <c r="AJ243" s="59"/>
      <c r="AK243" s="59"/>
      <c r="AL243" s="59"/>
      <c r="AM243" s="62" t="str">
        <f t="shared" ref="AM243" si="511">IF(U243="","",IF(U243&gt;=43831,"令和"&amp;YEAR(U243)-2018,IF(U243&gt;=43586,"令和元",TEXT(U243,"ggg")&amp;IF(TEXT(U243,"e")="1","元",TEXT(U243,"e"))))&amp;TEXT(U243,"年m月d日"))</f>
        <v/>
      </c>
      <c r="AN243" s="63" t="str">
        <f t="shared" si="471"/>
        <v/>
      </c>
      <c r="AO243" s="63" t="str">
        <f t="shared" si="472"/>
        <v/>
      </c>
      <c r="AP243" s="63" t="str">
        <f t="shared" si="473"/>
        <v/>
      </c>
      <c r="AQ243" s="63" t="str">
        <f t="shared" si="474"/>
        <v/>
      </c>
      <c r="AR243" s="64" t="str">
        <f t="shared" si="475"/>
        <v/>
      </c>
    </row>
    <row r="244" spans="1:44" ht="21" customHeight="1" x14ac:dyDescent="0.15">
      <c r="A244" s="58"/>
      <c r="B244" s="58"/>
      <c r="C244" s="68" t="str">
        <f>IF(VLOOKUP($A243,'02　利用者データ'!$A$4:$S$504,9,FALSE)="","",VLOOKUP($A243,'02　利用者データ'!$A$4:$S$504,9,FALSE))</f>
        <v/>
      </c>
      <c r="D244" s="68"/>
      <c r="E244" s="68"/>
      <c r="F244" s="68"/>
      <c r="G244" s="68"/>
      <c r="H244" s="68"/>
      <c r="I244" s="68"/>
      <c r="J244" s="68"/>
      <c r="K244" s="69" t="str">
        <f>IF(VLOOKUP($A243,'02　利用者データ'!$A$4:$S$504,6,FALSE)="","",VLOOKUP($A243,'02　利用者データ'!$A$4:$S$504,6,FALSE))</f>
        <v/>
      </c>
      <c r="L244" s="70"/>
      <c r="M244" s="70"/>
      <c r="N244" s="70"/>
      <c r="O244" s="70"/>
      <c r="P244" s="70"/>
      <c r="Q244" s="70"/>
      <c r="R244" s="70"/>
      <c r="S244" s="70"/>
      <c r="T244" s="70"/>
      <c r="U244" s="71"/>
      <c r="V244" s="61" t="e">
        <f>IF(VLOOKUP($A244,'02　利用者データ'!$A$4:$S$504,10,FALSE)="","",VLOOKUP($A244,'02　利用者データ'!$A$4:$S$504,10,FALSE))</f>
        <v>#N/A</v>
      </c>
      <c r="W244" s="61" t="e">
        <f>IF(VLOOKUP($A244,'02　利用者データ'!$A$4:$S$504,10,FALSE)="","",VLOOKUP($A244,'02　利用者データ'!$A$4:$S$504,10,FALSE))</f>
        <v>#N/A</v>
      </c>
      <c r="X244" s="61" t="e">
        <f>IF(VLOOKUP($A244,'02　利用者データ'!$A$4:$S$504,10,FALSE)="","",VLOOKUP($A244,'02　利用者データ'!$A$4:$S$504,10,FALSE))</f>
        <v>#N/A</v>
      </c>
      <c r="Y244" s="61" t="str">
        <f t="shared" ref="Y244" si="512">IF(AQ244="","",IF($AR$15&gt;=43831,"令和"&amp;YEAR($AR$15)-2018,IF($AR$15&gt;=43586,"令和元",TEXT($AR$15,"ggg")&amp;IF(TEXT($AR$15,"e")="1","元",TEXT($AR$15,"e"))))&amp;TEXT($AR$15,"年m月d日"))</f>
        <v/>
      </c>
      <c r="Z244" s="61" t="str">
        <f t="shared" si="467"/>
        <v/>
      </c>
      <c r="AA244" s="61" t="str">
        <f t="shared" si="468"/>
        <v/>
      </c>
      <c r="AB244" s="61" t="str">
        <f t="shared" si="469"/>
        <v/>
      </c>
      <c r="AC24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4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44" s="68" t="str">
        <f>IF(VLOOKUP($A243,'02　利用者データ'!$A$4:$S$504,2,FALSE)="","",VLOOKUP($A243,'02　利用者データ'!$A$4:$S$504,2,FALSE))</f>
        <v/>
      </c>
      <c r="AF244" s="68"/>
      <c r="AG244" s="68"/>
      <c r="AH244" s="68"/>
      <c r="AI244" s="68"/>
      <c r="AJ244" s="68"/>
      <c r="AK244" s="68"/>
      <c r="AL244" s="68"/>
      <c r="AM244" s="65" t="str">
        <f t="shared" ref="AM244" si="513">IF(AV244="","",IF($AR$15&gt;=43831,"令和"&amp;YEAR($AR$15)-2018,IF($AR$15&gt;=43586,"令和元",TEXT($AR$15,"ggg")&amp;IF(TEXT($AR$15,"e")="1","元",TEXT($AR$15,"e"))))&amp;TEXT($AR$15,"年m月d日"))</f>
        <v/>
      </c>
      <c r="AN244" s="66" t="str">
        <f t="shared" si="471"/>
        <v/>
      </c>
      <c r="AO244" s="66" t="str">
        <f t="shared" si="472"/>
        <v/>
      </c>
      <c r="AP244" s="66" t="str">
        <f t="shared" si="473"/>
        <v/>
      </c>
      <c r="AQ244" s="66" t="str">
        <f t="shared" si="474"/>
        <v/>
      </c>
      <c r="AR244" s="67" t="str">
        <f t="shared" si="475"/>
        <v/>
      </c>
    </row>
    <row r="245" spans="1:44" ht="15" customHeight="1" x14ac:dyDescent="0.15">
      <c r="A245" s="58">
        <v>115</v>
      </c>
      <c r="B245" s="58"/>
      <c r="C245" s="59" t="str">
        <f>IF(VLOOKUP($A245,'02　利用者データ'!$A$4:$S$504,10,FALSE)="","",VLOOKUP($A245,'02　利用者データ'!$A$4:$S$504,10,FALSE))</f>
        <v/>
      </c>
      <c r="D245" s="59"/>
      <c r="E245" s="59"/>
      <c r="F245" s="59"/>
      <c r="G245" s="59"/>
      <c r="H245" s="59"/>
      <c r="I245" s="59"/>
      <c r="J245" s="59"/>
      <c r="K245" s="8" t="s">
        <v>10</v>
      </c>
      <c r="L245" s="60" t="str">
        <f>IF(VLOOKUP($A245,'02　利用者データ'!$A$4:$S$504,5,FALSE)="","",VLOOKUP($A245,'02　利用者データ'!$A$4:$S$504,5,FALSE))</f>
        <v/>
      </c>
      <c r="M245" s="60"/>
      <c r="N245" s="60"/>
      <c r="O245" s="60"/>
      <c r="P245" s="60"/>
      <c r="Q245" s="60"/>
      <c r="R245" s="60"/>
      <c r="S245" s="60"/>
      <c r="T245" s="12" t="str">
        <f>IF(VLOOKUP($A245,'02　利用者データ'!$A$4:$S$504,14,FALSE)="","",VLOOKUP($A245,'02　利用者データ'!$A$4:$S$504,14,FALSE))</f>
        <v/>
      </c>
      <c r="U245" s="13" t="str">
        <f>IF(VLOOKUP($A245,'02　利用者データ'!$A$4:$S$504,7,FALSE)="","",VLOOKUP($A245,'02　利用者データ'!$A$4:$S$504,7,FALSE))</f>
        <v/>
      </c>
      <c r="V245" s="61" t="str">
        <f>IF(VLOOKUP($A245,'02　利用者データ'!$A$4:$S$504,15,FALSE)="","",VLOOKUP($A245,'02　利用者データ'!$A$4:$S$504,15,FALSE))</f>
        <v/>
      </c>
      <c r="W245" s="61" t="str">
        <f>IF(VLOOKUP($A245,'02　利用者データ'!$A$4:$S$504,10,FALSE)="","",VLOOKUP($A245,'02　利用者データ'!$A$4:$S$504,10,FALSE))</f>
        <v/>
      </c>
      <c r="X245" s="61" t="str">
        <f>IF(VLOOKUP($A245,'02　利用者データ'!$A$4:$S$504,10,FALSE)="","",VLOOKUP($A245,'02　利用者データ'!$A$4:$S$504,10,FALSE))</f>
        <v/>
      </c>
      <c r="Y245" s="61" t="str">
        <f t="shared" ref="Y245" si="514">IF(T245="","",IF(T245&gt;=43831,"令和"&amp;YEAR(T245)-2018,IF(T245&gt;=43586,"令和元",TEXT(T245,"ggg")&amp;IF(TEXT(T245,"e")="1","元",TEXT(T245,"e"))))&amp;TEXT(T245,"年m月d日"))</f>
        <v/>
      </c>
      <c r="Z245" s="61" t="str">
        <f t="shared" si="467"/>
        <v/>
      </c>
      <c r="AA245" s="61" t="str">
        <f t="shared" si="468"/>
        <v/>
      </c>
      <c r="AB245" s="61" t="str">
        <f t="shared" si="469"/>
        <v/>
      </c>
      <c r="AC24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4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45" s="59" t="str">
        <f>IF(VLOOKUP($A245,'02　利用者データ'!$A$4:$S$504,3,FALSE)="","",VLOOKUP($A245,'02　利用者データ'!$A$4:$S$504,3,FALSE))</f>
        <v/>
      </c>
      <c r="AF245" s="59"/>
      <c r="AG245" s="59"/>
      <c r="AH245" s="59"/>
      <c r="AI245" s="59"/>
      <c r="AJ245" s="59"/>
      <c r="AK245" s="59"/>
      <c r="AL245" s="59"/>
      <c r="AM245" s="62" t="str">
        <f t="shared" ref="AM245" si="515">IF(U245="","",IF(U245&gt;=43831,"令和"&amp;YEAR(U245)-2018,IF(U245&gt;=43586,"令和元",TEXT(U245,"ggg")&amp;IF(TEXT(U245,"e")="1","元",TEXT(U245,"e"))))&amp;TEXT(U245,"年m月d日"))</f>
        <v/>
      </c>
      <c r="AN245" s="63" t="str">
        <f t="shared" si="471"/>
        <v/>
      </c>
      <c r="AO245" s="63" t="str">
        <f t="shared" si="472"/>
        <v/>
      </c>
      <c r="AP245" s="63" t="str">
        <f t="shared" si="473"/>
        <v/>
      </c>
      <c r="AQ245" s="63" t="str">
        <f t="shared" si="474"/>
        <v/>
      </c>
      <c r="AR245" s="64" t="str">
        <f t="shared" si="475"/>
        <v/>
      </c>
    </row>
    <row r="246" spans="1:44" ht="21" customHeight="1" x14ac:dyDescent="0.15">
      <c r="A246" s="58"/>
      <c r="B246" s="58"/>
      <c r="C246" s="68" t="str">
        <f>IF(VLOOKUP($A245,'02　利用者データ'!$A$4:$S$504,9,FALSE)="","",VLOOKUP($A245,'02　利用者データ'!$A$4:$S$504,9,FALSE))</f>
        <v/>
      </c>
      <c r="D246" s="68"/>
      <c r="E246" s="68"/>
      <c r="F246" s="68"/>
      <c r="G246" s="68"/>
      <c r="H246" s="68"/>
      <c r="I246" s="68"/>
      <c r="J246" s="68"/>
      <c r="K246" s="69" t="str">
        <f>IF(VLOOKUP($A245,'02　利用者データ'!$A$4:$S$504,6,FALSE)="","",VLOOKUP($A245,'02　利用者データ'!$A$4:$S$504,6,FALSE))</f>
        <v/>
      </c>
      <c r="L246" s="70"/>
      <c r="M246" s="70"/>
      <c r="N246" s="70"/>
      <c r="O246" s="70"/>
      <c r="P246" s="70"/>
      <c r="Q246" s="70"/>
      <c r="R246" s="70"/>
      <c r="S246" s="70"/>
      <c r="T246" s="70"/>
      <c r="U246" s="71"/>
      <c r="V246" s="61" t="e">
        <f>IF(VLOOKUP($A246,'02　利用者データ'!$A$4:$S$504,10,FALSE)="","",VLOOKUP($A246,'02　利用者データ'!$A$4:$S$504,10,FALSE))</f>
        <v>#N/A</v>
      </c>
      <c r="W246" s="61" t="e">
        <f>IF(VLOOKUP($A246,'02　利用者データ'!$A$4:$S$504,10,FALSE)="","",VLOOKUP($A246,'02　利用者データ'!$A$4:$S$504,10,FALSE))</f>
        <v>#N/A</v>
      </c>
      <c r="X246" s="61" t="e">
        <f>IF(VLOOKUP($A246,'02　利用者データ'!$A$4:$S$504,10,FALSE)="","",VLOOKUP($A246,'02　利用者データ'!$A$4:$S$504,10,FALSE))</f>
        <v>#N/A</v>
      </c>
      <c r="Y246" s="61" t="str">
        <f t="shared" ref="Y246" si="516">IF(AQ246="","",IF($AR$15&gt;=43831,"令和"&amp;YEAR($AR$15)-2018,IF($AR$15&gt;=43586,"令和元",TEXT($AR$15,"ggg")&amp;IF(TEXT($AR$15,"e")="1","元",TEXT($AR$15,"e"))))&amp;TEXT($AR$15,"年m月d日"))</f>
        <v/>
      </c>
      <c r="Z246" s="61" t="str">
        <f t="shared" si="467"/>
        <v/>
      </c>
      <c r="AA246" s="61" t="str">
        <f t="shared" si="468"/>
        <v/>
      </c>
      <c r="AB246" s="61" t="str">
        <f t="shared" si="469"/>
        <v/>
      </c>
      <c r="AC24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4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46" s="68" t="str">
        <f>IF(VLOOKUP($A245,'02　利用者データ'!$A$4:$S$504,2,FALSE)="","",VLOOKUP($A245,'02　利用者データ'!$A$4:$S$504,2,FALSE))</f>
        <v/>
      </c>
      <c r="AF246" s="68"/>
      <c r="AG246" s="68"/>
      <c r="AH246" s="68"/>
      <c r="AI246" s="68"/>
      <c r="AJ246" s="68"/>
      <c r="AK246" s="68"/>
      <c r="AL246" s="68"/>
      <c r="AM246" s="65" t="str">
        <f t="shared" ref="AM246" si="517">IF(AV246="","",IF($AR$15&gt;=43831,"令和"&amp;YEAR($AR$15)-2018,IF($AR$15&gt;=43586,"令和元",TEXT($AR$15,"ggg")&amp;IF(TEXT($AR$15,"e")="1","元",TEXT($AR$15,"e"))))&amp;TEXT($AR$15,"年m月d日"))</f>
        <v/>
      </c>
      <c r="AN246" s="66" t="str">
        <f t="shared" si="471"/>
        <v/>
      </c>
      <c r="AO246" s="66" t="str">
        <f t="shared" si="472"/>
        <v/>
      </c>
      <c r="AP246" s="66" t="str">
        <f t="shared" si="473"/>
        <v/>
      </c>
      <c r="AQ246" s="66" t="str">
        <f t="shared" si="474"/>
        <v/>
      </c>
      <c r="AR246" s="67" t="str">
        <f t="shared" si="475"/>
        <v/>
      </c>
    </row>
    <row r="247" spans="1:44" ht="15" customHeight="1" x14ac:dyDescent="0.15">
      <c r="A247" s="58">
        <v>116</v>
      </c>
      <c r="B247" s="58"/>
      <c r="C247" s="59" t="str">
        <f>IF(VLOOKUP($A247,'02　利用者データ'!$A$4:$S$504,10,FALSE)="","",VLOOKUP($A247,'02　利用者データ'!$A$4:$S$504,10,FALSE))</f>
        <v/>
      </c>
      <c r="D247" s="59"/>
      <c r="E247" s="59"/>
      <c r="F247" s="59"/>
      <c r="G247" s="59"/>
      <c r="H247" s="59"/>
      <c r="I247" s="59"/>
      <c r="J247" s="59"/>
      <c r="K247" s="8" t="s">
        <v>10</v>
      </c>
      <c r="L247" s="60" t="str">
        <f>IF(VLOOKUP($A247,'02　利用者データ'!$A$4:$S$504,5,FALSE)="","",VLOOKUP($A247,'02　利用者データ'!$A$4:$S$504,5,FALSE))</f>
        <v/>
      </c>
      <c r="M247" s="60"/>
      <c r="N247" s="60"/>
      <c r="O247" s="60"/>
      <c r="P247" s="60"/>
      <c r="Q247" s="60"/>
      <c r="R247" s="60"/>
      <c r="S247" s="60"/>
      <c r="T247" s="12" t="str">
        <f>IF(VLOOKUP($A247,'02　利用者データ'!$A$4:$S$504,14,FALSE)="","",VLOOKUP($A247,'02　利用者データ'!$A$4:$S$504,14,FALSE))</f>
        <v/>
      </c>
      <c r="U247" s="13" t="str">
        <f>IF(VLOOKUP($A247,'02　利用者データ'!$A$4:$S$504,7,FALSE)="","",VLOOKUP($A247,'02　利用者データ'!$A$4:$S$504,7,FALSE))</f>
        <v/>
      </c>
      <c r="V247" s="61" t="str">
        <f>IF(VLOOKUP($A247,'02　利用者データ'!$A$4:$S$504,15,FALSE)="","",VLOOKUP($A247,'02　利用者データ'!$A$4:$S$504,15,FALSE))</f>
        <v/>
      </c>
      <c r="W247" s="61" t="str">
        <f>IF(VLOOKUP($A247,'02　利用者データ'!$A$4:$S$504,10,FALSE)="","",VLOOKUP($A247,'02　利用者データ'!$A$4:$S$504,10,FALSE))</f>
        <v/>
      </c>
      <c r="X247" s="61" t="str">
        <f>IF(VLOOKUP($A247,'02　利用者データ'!$A$4:$S$504,10,FALSE)="","",VLOOKUP($A247,'02　利用者データ'!$A$4:$S$504,10,FALSE))</f>
        <v/>
      </c>
      <c r="Y247" s="61" t="str">
        <f t="shared" ref="Y247" si="518">IF(T247="","",IF(T247&gt;=43831,"令和"&amp;YEAR(T247)-2018,IF(T247&gt;=43586,"令和元",TEXT(T247,"ggg")&amp;IF(TEXT(T247,"e")="1","元",TEXT(T247,"e"))))&amp;TEXT(T247,"年m月d日"))</f>
        <v/>
      </c>
      <c r="Z247" s="61" t="str">
        <f t="shared" si="467"/>
        <v/>
      </c>
      <c r="AA247" s="61" t="str">
        <f t="shared" si="468"/>
        <v/>
      </c>
      <c r="AB247" s="61" t="str">
        <f t="shared" si="469"/>
        <v/>
      </c>
      <c r="AC24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47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47" s="59" t="str">
        <f>IF(VLOOKUP($A247,'02　利用者データ'!$A$4:$S$504,3,FALSE)="","",VLOOKUP($A247,'02　利用者データ'!$A$4:$S$504,3,FALSE))</f>
        <v/>
      </c>
      <c r="AF247" s="59"/>
      <c r="AG247" s="59"/>
      <c r="AH247" s="59"/>
      <c r="AI247" s="59"/>
      <c r="AJ247" s="59"/>
      <c r="AK247" s="59"/>
      <c r="AL247" s="59"/>
      <c r="AM247" s="62" t="str">
        <f t="shared" ref="AM247" si="519">IF(U247="","",IF(U247&gt;=43831,"令和"&amp;YEAR(U247)-2018,IF(U247&gt;=43586,"令和元",TEXT(U247,"ggg")&amp;IF(TEXT(U247,"e")="1","元",TEXT(U247,"e"))))&amp;TEXT(U247,"年m月d日"))</f>
        <v/>
      </c>
      <c r="AN247" s="63" t="str">
        <f t="shared" si="471"/>
        <v/>
      </c>
      <c r="AO247" s="63" t="str">
        <f t="shared" si="472"/>
        <v/>
      </c>
      <c r="AP247" s="63" t="str">
        <f t="shared" si="473"/>
        <v/>
      </c>
      <c r="AQ247" s="63" t="str">
        <f t="shared" si="474"/>
        <v/>
      </c>
      <c r="AR247" s="64" t="str">
        <f t="shared" si="475"/>
        <v/>
      </c>
    </row>
    <row r="248" spans="1:44" ht="21" customHeight="1" x14ac:dyDescent="0.15">
      <c r="A248" s="58"/>
      <c r="B248" s="58"/>
      <c r="C248" s="68" t="str">
        <f>IF(VLOOKUP($A247,'02　利用者データ'!$A$4:$S$504,9,FALSE)="","",VLOOKUP($A247,'02　利用者データ'!$A$4:$S$504,9,FALSE))</f>
        <v/>
      </c>
      <c r="D248" s="68"/>
      <c r="E248" s="68"/>
      <c r="F248" s="68"/>
      <c r="G248" s="68"/>
      <c r="H248" s="68"/>
      <c r="I248" s="68"/>
      <c r="J248" s="68"/>
      <c r="K248" s="69" t="str">
        <f>IF(VLOOKUP($A247,'02　利用者データ'!$A$4:$S$504,6,FALSE)="","",VLOOKUP($A247,'02　利用者データ'!$A$4:$S$504,6,FALSE))</f>
        <v/>
      </c>
      <c r="L248" s="70"/>
      <c r="M248" s="70"/>
      <c r="N248" s="70"/>
      <c r="O248" s="70"/>
      <c r="P248" s="70"/>
      <c r="Q248" s="70"/>
      <c r="R248" s="70"/>
      <c r="S248" s="70"/>
      <c r="T248" s="70"/>
      <c r="U248" s="71"/>
      <c r="V248" s="61" t="e">
        <f>IF(VLOOKUP($A248,'02　利用者データ'!$A$4:$S$504,10,FALSE)="","",VLOOKUP($A248,'02　利用者データ'!$A$4:$S$504,10,FALSE))</f>
        <v>#N/A</v>
      </c>
      <c r="W248" s="61" t="e">
        <f>IF(VLOOKUP($A248,'02　利用者データ'!$A$4:$S$504,10,FALSE)="","",VLOOKUP($A248,'02　利用者データ'!$A$4:$S$504,10,FALSE))</f>
        <v>#N/A</v>
      </c>
      <c r="X248" s="61" t="e">
        <f>IF(VLOOKUP($A248,'02　利用者データ'!$A$4:$S$504,10,FALSE)="","",VLOOKUP($A248,'02　利用者データ'!$A$4:$S$504,10,FALSE))</f>
        <v>#N/A</v>
      </c>
      <c r="Y248" s="61" t="str">
        <f t="shared" ref="Y248" si="520">IF(AQ248="","",IF($AR$15&gt;=43831,"令和"&amp;YEAR($AR$15)-2018,IF($AR$15&gt;=43586,"令和元",TEXT($AR$15,"ggg")&amp;IF(TEXT($AR$15,"e")="1","元",TEXT($AR$15,"e"))))&amp;TEXT($AR$15,"年m月d日"))</f>
        <v/>
      </c>
      <c r="Z248" s="61" t="str">
        <f t="shared" si="467"/>
        <v/>
      </c>
      <c r="AA248" s="61" t="str">
        <f t="shared" si="468"/>
        <v/>
      </c>
      <c r="AB248" s="61" t="str">
        <f t="shared" si="469"/>
        <v/>
      </c>
      <c r="AC24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48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48" s="68" t="str">
        <f>IF(VLOOKUP($A247,'02　利用者データ'!$A$4:$S$504,2,FALSE)="","",VLOOKUP($A247,'02　利用者データ'!$A$4:$S$504,2,FALSE))</f>
        <v/>
      </c>
      <c r="AF248" s="68"/>
      <c r="AG248" s="68"/>
      <c r="AH248" s="68"/>
      <c r="AI248" s="68"/>
      <c r="AJ248" s="68"/>
      <c r="AK248" s="68"/>
      <c r="AL248" s="68"/>
      <c r="AM248" s="65" t="str">
        <f t="shared" ref="AM248" si="521">IF(AV248="","",IF($AR$15&gt;=43831,"令和"&amp;YEAR($AR$15)-2018,IF($AR$15&gt;=43586,"令和元",TEXT($AR$15,"ggg")&amp;IF(TEXT($AR$15,"e")="1","元",TEXT($AR$15,"e"))))&amp;TEXT($AR$15,"年m月d日"))</f>
        <v/>
      </c>
      <c r="AN248" s="66" t="str">
        <f t="shared" si="471"/>
        <v/>
      </c>
      <c r="AO248" s="66" t="str">
        <f t="shared" si="472"/>
        <v/>
      </c>
      <c r="AP248" s="66" t="str">
        <f t="shared" si="473"/>
        <v/>
      </c>
      <c r="AQ248" s="66" t="str">
        <f t="shared" si="474"/>
        <v/>
      </c>
      <c r="AR248" s="67" t="str">
        <f t="shared" si="475"/>
        <v/>
      </c>
    </row>
    <row r="249" spans="1:44" ht="15" customHeight="1" x14ac:dyDescent="0.15">
      <c r="A249" s="58">
        <v>117</v>
      </c>
      <c r="B249" s="58"/>
      <c r="C249" s="59" t="str">
        <f>IF(VLOOKUP($A249,'02　利用者データ'!$A$4:$S$504,10,FALSE)="","",VLOOKUP($A249,'02　利用者データ'!$A$4:$S$504,10,FALSE))</f>
        <v/>
      </c>
      <c r="D249" s="59"/>
      <c r="E249" s="59"/>
      <c r="F249" s="59"/>
      <c r="G249" s="59"/>
      <c r="H249" s="59"/>
      <c r="I249" s="59"/>
      <c r="J249" s="59"/>
      <c r="K249" s="8" t="s">
        <v>10</v>
      </c>
      <c r="L249" s="60" t="str">
        <f>IF(VLOOKUP($A249,'02　利用者データ'!$A$4:$S$504,5,FALSE)="","",VLOOKUP($A249,'02　利用者データ'!$A$4:$S$504,5,FALSE))</f>
        <v/>
      </c>
      <c r="M249" s="60"/>
      <c r="N249" s="60"/>
      <c r="O249" s="60"/>
      <c r="P249" s="60"/>
      <c r="Q249" s="60"/>
      <c r="R249" s="60"/>
      <c r="S249" s="60"/>
      <c r="T249" s="12" t="str">
        <f>IF(VLOOKUP($A249,'02　利用者データ'!$A$4:$S$504,14,FALSE)="","",VLOOKUP($A249,'02　利用者データ'!$A$4:$S$504,14,FALSE))</f>
        <v/>
      </c>
      <c r="U249" s="13" t="str">
        <f>IF(VLOOKUP($A249,'02　利用者データ'!$A$4:$S$504,7,FALSE)="","",VLOOKUP($A249,'02　利用者データ'!$A$4:$S$504,7,FALSE))</f>
        <v/>
      </c>
      <c r="V249" s="61" t="str">
        <f>IF(VLOOKUP($A249,'02　利用者データ'!$A$4:$S$504,15,FALSE)="","",VLOOKUP($A249,'02　利用者データ'!$A$4:$S$504,15,FALSE))</f>
        <v/>
      </c>
      <c r="W249" s="61" t="str">
        <f>IF(VLOOKUP($A249,'02　利用者データ'!$A$4:$S$504,10,FALSE)="","",VLOOKUP($A249,'02　利用者データ'!$A$4:$S$504,10,FALSE))</f>
        <v/>
      </c>
      <c r="X249" s="61" t="str">
        <f>IF(VLOOKUP($A249,'02　利用者データ'!$A$4:$S$504,10,FALSE)="","",VLOOKUP($A249,'02　利用者データ'!$A$4:$S$504,10,FALSE))</f>
        <v/>
      </c>
      <c r="Y249" s="61" t="str">
        <f t="shared" ref="Y249" si="522">IF(T249="","",IF(T249&gt;=43831,"令和"&amp;YEAR(T249)-2018,IF(T249&gt;=43586,"令和元",TEXT(T249,"ggg")&amp;IF(TEXT(T249,"e")="1","元",TEXT(T249,"e"))))&amp;TEXT(T249,"年m月d日"))</f>
        <v/>
      </c>
      <c r="Z249" s="61" t="str">
        <f t="shared" si="467"/>
        <v/>
      </c>
      <c r="AA249" s="61" t="str">
        <f t="shared" si="468"/>
        <v/>
      </c>
      <c r="AB249" s="61" t="str">
        <f t="shared" si="469"/>
        <v/>
      </c>
      <c r="AC24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49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49" s="59" t="str">
        <f>IF(VLOOKUP($A249,'02　利用者データ'!$A$4:$S$504,3,FALSE)="","",VLOOKUP($A249,'02　利用者データ'!$A$4:$S$504,3,FALSE))</f>
        <v/>
      </c>
      <c r="AF249" s="59"/>
      <c r="AG249" s="59"/>
      <c r="AH249" s="59"/>
      <c r="AI249" s="59"/>
      <c r="AJ249" s="59"/>
      <c r="AK249" s="59"/>
      <c r="AL249" s="59"/>
      <c r="AM249" s="62" t="str">
        <f t="shared" ref="AM249" si="523">IF(U249="","",IF(U249&gt;=43831,"令和"&amp;YEAR(U249)-2018,IF(U249&gt;=43586,"令和元",TEXT(U249,"ggg")&amp;IF(TEXT(U249,"e")="1","元",TEXT(U249,"e"))))&amp;TEXT(U249,"年m月d日"))</f>
        <v/>
      </c>
      <c r="AN249" s="63" t="str">
        <f t="shared" si="471"/>
        <v/>
      </c>
      <c r="AO249" s="63" t="str">
        <f t="shared" si="472"/>
        <v/>
      </c>
      <c r="AP249" s="63" t="str">
        <f t="shared" si="473"/>
        <v/>
      </c>
      <c r="AQ249" s="63" t="str">
        <f t="shared" si="474"/>
        <v/>
      </c>
      <c r="AR249" s="64" t="str">
        <f t="shared" si="475"/>
        <v/>
      </c>
    </row>
    <row r="250" spans="1:44" ht="21" customHeight="1" x14ac:dyDescent="0.15">
      <c r="A250" s="58"/>
      <c r="B250" s="58"/>
      <c r="C250" s="68" t="str">
        <f>IF(VLOOKUP($A249,'02　利用者データ'!$A$4:$S$504,9,FALSE)="","",VLOOKUP($A249,'02　利用者データ'!$A$4:$S$504,9,FALSE))</f>
        <v/>
      </c>
      <c r="D250" s="68"/>
      <c r="E250" s="68"/>
      <c r="F250" s="68"/>
      <c r="G250" s="68"/>
      <c r="H250" s="68"/>
      <c r="I250" s="68"/>
      <c r="J250" s="68"/>
      <c r="K250" s="69" t="str">
        <f>IF(VLOOKUP($A249,'02　利用者データ'!$A$4:$S$504,6,FALSE)="","",VLOOKUP($A249,'02　利用者データ'!$A$4:$S$504,6,FALSE))</f>
        <v/>
      </c>
      <c r="L250" s="70"/>
      <c r="M250" s="70"/>
      <c r="N250" s="70"/>
      <c r="O250" s="70"/>
      <c r="P250" s="70"/>
      <c r="Q250" s="70"/>
      <c r="R250" s="70"/>
      <c r="S250" s="70"/>
      <c r="T250" s="70"/>
      <c r="U250" s="71"/>
      <c r="V250" s="61" t="e">
        <f>IF(VLOOKUP($A250,'02　利用者データ'!$A$4:$S$504,10,FALSE)="","",VLOOKUP($A250,'02　利用者データ'!$A$4:$S$504,10,FALSE))</f>
        <v>#N/A</v>
      </c>
      <c r="W250" s="61" t="e">
        <f>IF(VLOOKUP($A250,'02　利用者データ'!$A$4:$S$504,10,FALSE)="","",VLOOKUP($A250,'02　利用者データ'!$A$4:$S$504,10,FALSE))</f>
        <v>#N/A</v>
      </c>
      <c r="X250" s="61" t="e">
        <f>IF(VLOOKUP($A250,'02　利用者データ'!$A$4:$S$504,10,FALSE)="","",VLOOKUP($A250,'02　利用者データ'!$A$4:$S$504,10,FALSE))</f>
        <v>#N/A</v>
      </c>
      <c r="Y250" s="61" t="str">
        <f t="shared" ref="Y250" si="524">IF(AQ250="","",IF($AR$15&gt;=43831,"令和"&amp;YEAR($AR$15)-2018,IF($AR$15&gt;=43586,"令和元",TEXT($AR$15,"ggg")&amp;IF(TEXT($AR$15,"e")="1","元",TEXT($AR$15,"e"))))&amp;TEXT($AR$15,"年m月d日"))</f>
        <v/>
      </c>
      <c r="Z250" s="61" t="str">
        <f t="shared" si="467"/>
        <v/>
      </c>
      <c r="AA250" s="61" t="str">
        <f t="shared" si="468"/>
        <v/>
      </c>
      <c r="AB250" s="61" t="str">
        <f t="shared" si="469"/>
        <v/>
      </c>
      <c r="AC25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50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50" s="68" t="str">
        <f>IF(VLOOKUP($A249,'02　利用者データ'!$A$4:$S$504,2,FALSE)="","",VLOOKUP($A249,'02　利用者データ'!$A$4:$S$504,2,FALSE))</f>
        <v/>
      </c>
      <c r="AF250" s="68"/>
      <c r="AG250" s="68"/>
      <c r="AH250" s="68"/>
      <c r="AI250" s="68"/>
      <c r="AJ250" s="68"/>
      <c r="AK250" s="68"/>
      <c r="AL250" s="68"/>
      <c r="AM250" s="65" t="str">
        <f t="shared" ref="AM250" si="525">IF(AV250="","",IF($AR$15&gt;=43831,"令和"&amp;YEAR($AR$15)-2018,IF($AR$15&gt;=43586,"令和元",TEXT($AR$15,"ggg")&amp;IF(TEXT($AR$15,"e")="1","元",TEXT($AR$15,"e"))))&amp;TEXT($AR$15,"年m月d日"))</f>
        <v/>
      </c>
      <c r="AN250" s="66" t="str">
        <f t="shared" si="471"/>
        <v/>
      </c>
      <c r="AO250" s="66" t="str">
        <f t="shared" si="472"/>
        <v/>
      </c>
      <c r="AP250" s="66" t="str">
        <f t="shared" si="473"/>
        <v/>
      </c>
      <c r="AQ250" s="66" t="str">
        <f t="shared" si="474"/>
        <v/>
      </c>
      <c r="AR250" s="67" t="str">
        <f t="shared" si="475"/>
        <v/>
      </c>
    </row>
    <row r="251" spans="1:44" ht="15" customHeight="1" x14ac:dyDescent="0.15">
      <c r="A251" s="58">
        <v>118</v>
      </c>
      <c r="B251" s="58"/>
      <c r="C251" s="59" t="str">
        <f>IF(VLOOKUP($A251,'02　利用者データ'!$A$4:$S$504,10,FALSE)="","",VLOOKUP($A251,'02　利用者データ'!$A$4:$S$504,10,FALSE))</f>
        <v/>
      </c>
      <c r="D251" s="59"/>
      <c r="E251" s="59"/>
      <c r="F251" s="59"/>
      <c r="G251" s="59"/>
      <c r="H251" s="59"/>
      <c r="I251" s="59"/>
      <c r="J251" s="59"/>
      <c r="K251" s="8" t="s">
        <v>10</v>
      </c>
      <c r="L251" s="60" t="str">
        <f>IF(VLOOKUP($A251,'02　利用者データ'!$A$4:$S$504,5,FALSE)="","",VLOOKUP($A251,'02　利用者データ'!$A$4:$S$504,5,FALSE))</f>
        <v/>
      </c>
      <c r="M251" s="60"/>
      <c r="N251" s="60"/>
      <c r="O251" s="60"/>
      <c r="P251" s="60"/>
      <c r="Q251" s="60"/>
      <c r="R251" s="60"/>
      <c r="S251" s="60"/>
      <c r="T251" s="12" t="str">
        <f>IF(VLOOKUP($A251,'02　利用者データ'!$A$4:$S$504,14,FALSE)="","",VLOOKUP($A251,'02　利用者データ'!$A$4:$S$504,14,FALSE))</f>
        <v/>
      </c>
      <c r="U251" s="13" t="str">
        <f>IF(VLOOKUP($A251,'02　利用者データ'!$A$4:$S$504,7,FALSE)="","",VLOOKUP($A251,'02　利用者データ'!$A$4:$S$504,7,FALSE))</f>
        <v/>
      </c>
      <c r="V251" s="61" t="str">
        <f>IF(VLOOKUP($A251,'02　利用者データ'!$A$4:$S$504,15,FALSE)="","",VLOOKUP($A251,'02　利用者データ'!$A$4:$S$504,15,FALSE))</f>
        <v/>
      </c>
      <c r="W251" s="61" t="str">
        <f>IF(VLOOKUP($A251,'02　利用者データ'!$A$4:$S$504,10,FALSE)="","",VLOOKUP($A251,'02　利用者データ'!$A$4:$S$504,10,FALSE))</f>
        <v/>
      </c>
      <c r="X251" s="61" t="str">
        <f>IF(VLOOKUP($A251,'02　利用者データ'!$A$4:$S$504,10,FALSE)="","",VLOOKUP($A251,'02　利用者データ'!$A$4:$S$504,10,FALSE))</f>
        <v/>
      </c>
      <c r="Y251" s="61" t="str">
        <f t="shared" ref="Y251" si="526">IF(T251="","",IF(T251&gt;=43831,"令和"&amp;YEAR(T251)-2018,IF(T251&gt;=43586,"令和元",TEXT(T251,"ggg")&amp;IF(TEXT(T251,"e")="1","元",TEXT(T251,"e"))))&amp;TEXT(T251,"年m月d日"))</f>
        <v/>
      </c>
      <c r="Z251" s="61" t="str">
        <f t="shared" si="467"/>
        <v/>
      </c>
      <c r="AA251" s="61" t="str">
        <f t="shared" si="468"/>
        <v/>
      </c>
      <c r="AB251" s="61" t="str">
        <f t="shared" si="469"/>
        <v/>
      </c>
      <c r="AC25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51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51" s="59" t="str">
        <f>IF(VLOOKUP($A251,'02　利用者データ'!$A$4:$S$504,3,FALSE)="","",VLOOKUP($A251,'02　利用者データ'!$A$4:$S$504,3,FALSE))</f>
        <v/>
      </c>
      <c r="AF251" s="59"/>
      <c r="AG251" s="59"/>
      <c r="AH251" s="59"/>
      <c r="AI251" s="59"/>
      <c r="AJ251" s="59"/>
      <c r="AK251" s="59"/>
      <c r="AL251" s="59"/>
      <c r="AM251" s="62" t="str">
        <f t="shared" ref="AM251" si="527">IF(U251="","",IF(U251&gt;=43831,"令和"&amp;YEAR(U251)-2018,IF(U251&gt;=43586,"令和元",TEXT(U251,"ggg")&amp;IF(TEXT(U251,"e")="1","元",TEXT(U251,"e"))))&amp;TEXT(U251,"年m月d日"))</f>
        <v/>
      </c>
      <c r="AN251" s="63" t="str">
        <f t="shared" si="471"/>
        <v/>
      </c>
      <c r="AO251" s="63" t="str">
        <f t="shared" si="472"/>
        <v/>
      </c>
      <c r="AP251" s="63" t="str">
        <f t="shared" si="473"/>
        <v/>
      </c>
      <c r="AQ251" s="63" t="str">
        <f t="shared" si="474"/>
        <v/>
      </c>
      <c r="AR251" s="64" t="str">
        <f t="shared" si="475"/>
        <v/>
      </c>
    </row>
    <row r="252" spans="1:44" ht="21" customHeight="1" x14ac:dyDescent="0.15">
      <c r="A252" s="58"/>
      <c r="B252" s="58"/>
      <c r="C252" s="68" t="str">
        <f>IF(VLOOKUP($A251,'02　利用者データ'!$A$4:$S$504,9,FALSE)="","",VLOOKUP($A251,'02　利用者データ'!$A$4:$S$504,9,FALSE))</f>
        <v/>
      </c>
      <c r="D252" s="68"/>
      <c r="E252" s="68"/>
      <c r="F252" s="68"/>
      <c r="G252" s="68"/>
      <c r="H252" s="68"/>
      <c r="I252" s="68"/>
      <c r="J252" s="68"/>
      <c r="K252" s="69" t="str">
        <f>IF(VLOOKUP($A251,'02　利用者データ'!$A$4:$S$504,6,FALSE)="","",VLOOKUP($A251,'02　利用者データ'!$A$4:$S$504,6,FALSE))</f>
        <v/>
      </c>
      <c r="L252" s="70"/>
      <c r="M252" s="70"/>
      <c r="N252" s="70"/>
      <c r="O252" s="70"/>
      <c r="P252" s="70"/>
      <c r="Q252" s="70"/>
      <c r="R252" s="70"/>
      <c r="S252" s="70"/>
      <c r="T252" s="70"/>
      <c r="U252" s="71"/>
      <c r="V252" s="61" t="e">
        <f>IF(VLOOKUP($A252,'02　利用者データ'!$A$4:$S$504,10,FALSE)="","",VLOOKUP($A252,'02　利用者データ'!$A$4:$S$504,10,FALSE))</f>
        <v>#N/A</v>
      </c>
      <c r="W252" s="61" t="e">
        <f>IF(VLOOKUP($A252,'02　利用者データ'!$A$4:$S$504,10,FALSE)="","",VLOOKUP($A252,'02　利用者データ'!$A$4:$S$504,10,FALSE))</f>
        <v>#N/A</v>
      </c>
      <c r="X252" s="61" t="e">
        <f>IF(VLOOKUP($A252,'02　利用者データ'!$A$4:$S$504,10,FALSE)="","",VLOOKUP($A252,'02　利用者データ'!$A$4:$S$504,10,FALSE))</f>
        <v>#N/A</v>
      </c>
      <c r="Y252" s="61" t="str">
        <f t="shared" ref="Y252" si="528">IF(AQ252="","",IF($AR$15&gt;=43831,"令和"&amp;YEAR($AR$15)-2018,IF($AR$15&gt;=43586,"令和元",TEXT($AR$15,"ggg")&amp;IF(TEXT($AR$15,"e")="1","元",TEXT($AR$15,"e"))))&amp;TEXT($AR$15,"年m月d日"))</f>
        <v/>
      </c>
      <c r="Z252" s="61" t="str">
        <f t="shared" si="467"/>
        <v/>
      </c>
      <c r="AA252" s="61" t="str">
        <f t="shared" si="468"/>
        <v/>
      </c>
      <c r="AB252" s="61" t="str">
        <f t="shared" si="469"/>
        <v/>
      </c>
      <c r="AC25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52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52" s="68" t="str">
        <f>IF(VLOOKUP($A251,'02　利用者データ'!$A$4:$S$504,2,FALSE)="","",VLOOKUP($A251,'02　利用者データ'!$A$4:$S$504,2,FALSE))</f>
        <v/>
      </c>
      <c r="AF252" s="68"/>
      <c r="AG252" s="68"/>
      <c r="AH252" s="68"/>
      <c r="AI252" s="68"/>
      <c r="AJ252" s="68"/>
      <c r="AK252" s="68"/>
      <c r="AL252" s="68"/>
      <c r="AM252" s="65" t="str">
        <f t="shared" ref="AM252" si="529">IF(AV252="","",IF($AR$15&gt;=43831,"令和"&amp;YEAR($AR$15)-2018,IF($AR$15&gt;=43586,"令和元",TEXT($AR$15,"ggg")&amp;IF(TEXT($AR$15,"e")="1","元",TEXT($AR$15,"e"))))&amp;TEXT($AR$15,"年m月d日"))</f>
        <v/>
      </c>
      <c r="AN252" s="66" t="str">
        <f t="shared" si="471"/>
        <v/>
      </c>
      <c r="AO252" s="66" t="str">
        <f t="shared" si="472"/>
        <v/>
      </c>
      <c r="AP252" s="66" t="str">
        <f t="shared" si="473"/>
        <v/>
      </c>
      <c r="AQ252" s="66" t="str">
        <f t="shared" si="474"/>
        <v/>
      </c>
      <c r="AR252" s="67" t="str">
        <f t="shared" si="475"/>
        <v/>
      </c>
    </row>
    <row r="253" spans="1:44" ht="15" customHeight="1" x14ac:dyDescent="0.15">
      <c r="A253" s="58">
        <v>119</v>
      </c>
      <c r="B253" s="58"/>
      <c r="C253" s="59" t="str">
        <f>IF(VLOOKUP($A253,'02　利用者データ'!$A$4:$S$504,10,FALSE)="","",VLOOKUP($A253,'02　利用者データ'!$A$4:$S$504,10,FALSE))</f>
        <v/>
      </c>
      <c r="D253" s="59"/>
      <c r="E253" s="59"/>
      <c r="F253" s="59"/>
      <c r="G253" s="59"/>
      <c r="H253" s="59"/>
      <c r="I253" s="59"/>
      <c r="J253" s="59"/>
      <c r="K253" s="8" t="s">
        <v>10</v>
      </c>
      <c r="L253" s="60" t="str">
        <f>IF(VLOOKUP($A253,'02　利用者データ'!$A$4:$S$504,5,FALSE)="","",VLOOKUP($A253,'02　利用者データ'!$A$4:$S$504,5,FALSE))</f>
        <v/>
      </c>
      <c r="M253" s="60"/>
      <c r="N253" s="60"/>
      <c r="O253" s="60"/>
      <c r="P253" s="60"/>
      <c r="Q253" s="60"/>
      <c r="R253" s="60"/>
      <c r="S253" s="60"/>
      <c r="T253" s="12" t="str">
        <f>IF(VLOOKUP($A253,'02　利用者データ'!$A$4:$S$504,14,FALSE)="","",VLOOKUP($A253,'02　利用者データ'!$A$4:$S$504,14,FALSE))</f>
        <v/>
      </c>
      <c r="U253" s="13" t="str">
        <f>IF(VLOOKUP($A253,'02　利用者データ'!$A$4:$S$504,7,FALSE)="","",VLOOKUP($A253,'02　利用者データ'!$A$4:$S$504,7,FALSE))</f>
        <v/>
      </c>
      <c r="V253" s="61" t="str">
        <f>IF(VLOOKUP($A253,'02　利用者データ'!$A$4:$S$504,15,FALSE)="","",VLOOKUP($A253,'02　利用者データ'!$A$4:$S$504,15,FALSE))</f>
        <v/>
      </c>
      <c r="W253" s="61" t="str">
        <f>IF(VLOOKUP($A253,'02　利用者データ'!$A$4:$S$504,10,FALSE)="","",VLOOKUP($A253,'02　利用者データ'!$A$4:$S$504,10,FALSE))</f>
        <v/>
      </c>
      <c r="X253" s="61" t="str">
        <f>IF(VLOOKUP($A253,'02　利用者データ'!$A$4:$S$504,10,FALSE)="","",VLOOKUP($A253,'02　利用者データ'!$A$4:$S$504,10,FALSE))</f>
        <v/>
      </c>
      <c r="Y253" s="61" t="str">
        <f t="shared" ref="Y253" si="530">IF(T253="","",IF(T253&gt;=43831,"令和"&amp;YEAR(T253)-2018,IF(T253&gt;=43586,"令和元",TEXT(T253,"ggg")&amp;IF(TEXT(T253,"e")="1","元",TEXT(T253,"e"))))&amp;TEXT(T253,"年m月d日"))</f>
        <v/>
      </c>
      <c r="Z253" s="61" t="str">
        <f t="shared" ref="Z253:Z256" si="531">IF(AR253="","",IF($AR$15&gt;=43831,"令和"&amp;YEAR($AR$15)-2018,IF($AR$15&gt;=43586,"令和元",TEXT($AR$15,"ggg")&amp;IF(TEXT($AR$15,"e")="1","元",TEXT($AR$15,"e"))))&amp;TEXT($AR$15,"年m月d日"))</f>
        <v/>
      </c>
      <c r="AA253" s="61" t="str">
        <f t="shared" ref="AA253:AA256" si="532">IF(AS253="","",IF($AR$15&gt;=43831,"令和"&amp;YEAR($AR$15)-2018,IF($AR$15&gt;=43586,"令和元",TEXT($AR$15,"ggg")&amp;IF(TEXT($AR$15,"e")="1","元",TEXT($AR$15,"e"))))&amp;TEXT($AR$15,"年m月d日"))</f>
        <v/>
      </c>
      <c r="AB253" s="61" t="str">
        <f t="shared" ref="AB253:AB256" si="533">IF(AT253="","",IF($AR$15&gt;=43831,"令和"&amp;YEAR($AR$15)-2018,IF($AR$15&gt;=43586,"令和元",TEXT($AR$15,"ggg")&amp;IF(TEXT($AR$15,"e")="1","元",TEXT($AR$15,"e"))))&amp;TEXT($AR$15,"年m月d日"))</f>
        <v/>
      </c>
      <c r="AC25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53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53" s="59" t="str">
        <f>IF(VLOOKUP($A253,'02　利用者データ'!$A$4:$S$504,3,FALSE)="","",VLOOKUP($A253,'02　利用者データ'!$A$4:$S$504,3,FALSE))</f>
        <v/>
      </c>
      <c r="AF253" s="59"/>
      <c r="AG253" s="59"/>
      <c r="AH253" s="59"/>
      <c r="AI253" s="59"/>
      <c r="AJ253" s="59"/>
      <c r="AK253" s="59"/>
      <c r="AL253" s="59"/>
      <c r="AM253" s="62" t="str">
        <f t="shared" ref="AM253" si="534">IF(U253="","",IF(U253&gt;=43831,"令和"&amp;YEAR(U253)-2018,IF(U253&gt;=43586,"令和元",TEXT(U253,"ggg")&amp;IF(TEXT(U253,"e")="1","元",TEXT(U253,"e"))))&amp;TEXT(U253,"年m月d日"))</f>
        <v/>
      </c>
      <c r="AN253" s="63" t="str">
        <f t="shared" ref="AN253:AN256" si="535">IF(AW253="","",IF($AR$15&gt;=43831,"令和"&amp;YEAR($AR$15)-2018,IF($AR$15&gt;=43586,"令和元",TEXT($AR$15,"ggg")&amp;IF(TEXT($AR$15,"e")="1","元",TEXT($AR$15,"e"))))&amp;TEXT($AR$15,"年m月d日"))</f>
        <v/>
      </c>
      <c r="AO253" s="63" t="str">
        <f t="shared" ref="AO253:AO256" si="536">IF(AX253="","",IF($AR$15&gt;=43831,"令和"&amp;YEAR($AR$15)-2018,IF($AR$15&gt;=43586,"令和元",TEXT($AR$15,"ggg")&amp;IF(TEXT($AR$15,"e")="1","元",TEXT($AR$15,"e"))))&amp;TEXT($AR$15,"年m月d日"))</f>
        <v/>
      </c>
      <c r="AP253" s="63" t="str">
        <f t="shared" ref="AP253:AP256" si="537">IF(AY253="","",IF($AR$15&gt;=43831,"令和"&amp;YEAR($AR$15)-2018,IF($AR$15&gt;=43586,"令和元",TEXT($AR$15,"ggg")&amp;IF(TEXT($AR$15,"e")="1","元",TEXT($AR$15,"e"))))&amp;TEXT($AR$15,"年m月d日"))</f>
        <v/>
      </c>
      <c r="AQ253" s="63" t="str">
        <f t="shared" ref="AQ253:AQ256" si="538">IF(AZ253="","",IF($AR$15&gt;=43831,"令和"&amp;YEAR($AR$15)-2018,IF($AR$15&gt;=43586,"令和元",TEXT($AR$15,"ggg")&amp;IF(TEXT($AR$15,"e")="1","元",TEXT($AR$15,"e"))))&amp;TEXT($AR$15,"年m月d日"))</f>
        <v/>
      </c>
      <c r="AR253" s="64" t="str">
        <f t="shared" ref="AR253:AR256" si="539">IF(BA253="","",IF($AR$15&gt;=43831,"令和"&amp;YEAR($AR$15)-2018,IF($AR$15&gt;=43586,"令和元",TEXT($AR$15,"ggg")&amp;IF(TEXT($AR$15,"e")="1","元",TEXT($AR$15,"e"))))&amp;TEXT($AR$15,"年m月d日"))</f>
        <v/>
      </c>
    </row>
    <row r="254" spans="1:44" ht="21" customHeight="1" x14ac:dyDescent="0.15">
      <c r="A254" s="58"/>
      <c r="B254" s="58"/>
      <c r="C254" s="68" t="str">
        <f>IF(VLOOKUP($A253,'02　利用者データ'!$A$4:$S$504,9,FALSE)="","",VLOOKUP($A253,'02　利用者データ'!$A$4:$S$504,9,FALSE))</f>
        <v/>
      </c>
      <c r="D254" s="68"/>
      <c r="E254" s="68"/>
      <c r="F254" s="68"/>
      <c r="G254" s="68"/>
      <c r="H254" s="68"/>
      <c r="I254" s="68"/>
      <c r="J254" s="68"/>
      <c r="K254" s="69" t="str">
        <f>IF(VLOOKUP($A253,'02　利用者データ'!$A$4:$S$504,6,FALSE)="","",VLOOKUP($A253,'02　利用者データ'!$A$4:$S$504,6,FALSE))</f>
        <v/>
      </c>
      <c r="L254" s="70"/>
      <c r="M254" s="70"/>
      <c r="N254" s="70"/>
      <c r="O254" s="70"/>
      <c r="P254" s="70"/>
      <c r="Q254" s="70"/>
      <c r="R254" s="70"/>
      <c r="S254" s="70"/>
      <c r="T254" s="70"/>
      <c r="U254" s="71"/>
      <c r="V254" s="61" t="e">
        <f>IF(VLOOKUP($A254,'02　利用者データ'!$A$4:$S$504,10,FALSE)="","",VLOOKUP($A254,'02　利用者データ'!$A$4:$S$504,10,FALSE))</f>
        <v>#N/A</v>
      </c>
      <c r="W254" s="61" t="e">
        <f>IF(VLOOKUP($A254,'02　利用者データ'!$A$4:$S$504,10,FALSE)="","",VLOOKUP($A254,'02　利用者データ'!$A$4:$S$504,10,FALSE))</f>
        <v>#N/A</v>
      </c>
      <c r="X254" s="61" t="e">
        <f>IF(VLOOKUP($A254,'02　利用者データ'!$A$4:$S$504,10,FALSE)="","",VLOOKUP($A254,'02　利用者データ'!$A$4:$S$504,10,FALSE))</f>
        <v>#N/A</v>
      </c>
      <c r="Y254" s="61" t="str">
        <f t="shared" ref="Y254" si="540">IF(AQ254="","",IF($AR$15&gt;=43831,"令和"&amp;YEAR($AR$15)-2018,IF($AR$15&gt;=43586,"令和元",TEXT($AR$15,"ggg")&amp;IF(TEXT($AR$15,"e")="1","元",TEXT($AR$15,"e"))))&amp;TEXT($AR$15,"年m月d日"))</f>
        <v/>
      </c>
      <c r="Z254" s="61" t="str">
        <f t="shared" si="531"/>
        <v/>
      </c>
      <c r="AA254" s="61" t="str">
        <f t="shared" si="532"/>
        <v/>
      </c>
      <c r="AB254" s="61" t="str">
        <f t="shared" si="533"/>
        <v/>
      </c>
      <c r="AC25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54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54" s="68" t="str">
        <f>IF(VLOOKUP($A253,'02　利用者データ'!$A$4:$S$504,2,FALSE)="","",VLOOKUP($A253,'02　利用者データ'!$A$4:$S$504,2,FALSE))</f>
        <v/>
      </c>
      <c r="AF254" s="68"/>
      <c r="AG254" s="68"/>
      <c r="AH254" s="68"/>
      <c r="AI254" s="68"/>
      <c r="AJ254" s="68"/>
      <c r="AK254" s="68"/>
      <c r="AL254" s="68"/>
      <c r="AM254" s="65" t="str">
        <f t="shared" ref="AM254" si="541">IF(AV254="","",IF($AR$15&gt;=43831,"令和"&amp;YEAR($AR$15)-2018,IF($AR$15&gt;=43586,"令和元",TEXT($AR$15,"ggg")&amp;IF(TEXT($AR$15,"e")="1","元",TEXT($AR$15,"e"))))&amp;TEXT($AR$15,"年m月d日"))</f>
        <v/>
      </c>
      <c r="AN254" s="66" t="str">
        <f t="shared" si="535"/>
        <v/>
      </c>
      <c r="AO254" s="66" t="str">
        <f t="shared" si="536"/>
        <v/>
      </c>
      <c r="AP254" s="66" t="str">
        <f t="shared" si="537"/>
        <v/>
      </c>
      <c r="AQ254" s="66" t="str">
        <f t="shared" si="538"/>
        <v/>
      </c>
      <c r="AR254" s="67" t="str">
        <f t="shared" si="539"/>
        <v/>
      </c>
    </row>
    <row r="255" spans="1:44" ht="15" customHeight="1" x14ac:dyDescent="0.15">
      <c r="A255" s="58">
        <v>120</v>
      </c>
      <c r="B255" s="58"/>
      <c r="C255" s="59" t="str">
        <f>IF(VLOOKUP($A255,'02　利用者データ'!$A$4:$S$504,10,FALSE)="","",VLOOKUP($A255,'02　利用者データ'!$A$4:$S$504,10,FALSE))</f>
        <v/>
      </c>
      <c r="D255" s="59"/>
      <c r="E255" s="59"/>
      <c r="F255" s="59"/>
      <c r="G255" s="59"/>
      <c r="H255" s="59"/>
      <c r="I255" s="59"/>
      <c r="J255" s="59"/>
      <c r="K255" s="8" t="s">
        <v>10</v>
      </c>
      <c r="L255" s="60" t="str">
        <f>IF(VLOOKUP($A255,'02　利用者データ'!$A$4:$S$504,5,FALSE)="","",VLOOKUP($A255,'02　利用者データ'!$A$4:$S$504,5,FALSE))</f>
        <v/>
      </c>
      <c r="M255" s="60"/>
      <c r="N255" s="60"/>
      <c r="O255" s="60"/>
      <c r="P255" s="60"/>
      <c r="Q255" s="60"/>
      <c r="R255" s="60"/>
      <c r="S255" s="60"/>
      <c r="T255" s="12" t="str">
        <f>IF(VLOOKUP($A255,'02　利用者データ'!$A$4:$S$504,14,FALSE)="","",VLOOKUP($A255,'02　利用者データ'!$A$4:$S$504,14,FALSE))</f>
        <v/>
      </c>
      <c r="U255" s="13" t="str">
        <f>IF(VLOOKUP($A255,'02　利用者データ'!$A$4:$S$504,7,FALSE)="","",VLOOKUP($A255,'02　利用者データ'!$A$4:$S$504,7,FALSE))</f>
        <v/>
      </c>
      <c r="V255" s="61" t="str">
        <f>IF(VLOOKUP($A255,'02　利用者データ'!$A$4:$S$504,15,FALSE)="","",VLOOKUP($A255,'02　利用者データ'!$A$4:$S$504,15,FALSE))</f>
        <v/>
      </c>
      <c r="W255" s="61" t="str">
        <f>IF(VLOOKUP($A255,'02　利用者データ'!$A$4:$S$504,10,FALSE)="","",VLOOKUP($A255,'02　利用者データ'!$A$4:$S$504,10,FALSE))</f>
        <v/>
      </c>
      <c r="X255" s="61" t="str">
        <f>IF(VLOOKUP($A255,'02　利用者データ'!$A$4:$S$504,10,FALSE)="","",VLOOKUP($A255,'02　利用者データ'!$A$4:$S$504,10,FALSE))</f>
        <v/>
      </c>
      <c r="Y255" s="61" t="str">
        <f t="shared" ref="Y255" si="542">IF(T255="","",IF(T255&gt;=43831,"令和"&amp;YEAR(T255)-2018,IF(T255&gt;=43586,"令和元",TEXT(T255,"ggg")&amp;IF(TEXT(T255,"e")="1","元",TEXT(T255,"e"))))&amp;TEXT(T255,"年m月d日"))</f>
        <v/>
      </c>
      <c r="Z255" s="61" t="str">
        <f t="shared" si="531"/>
        <v/>
      </c>
      <c r="AA255" s="61" t="str">
        <f t="shared" si="532"/>
        <v/>
      </c>
      <c r="AB255" s="61" t="str">
        <f t="shared" si="533"/>
        <v/>
      </c>
      <c r="AC25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55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55" s="59" t="str">
        <f>IF(VLOOKUP($A255,'02　利用者データ'!$A$4:$S$504,3,FALSE)="","",VLOOKUP($A255,'02　利用者データ'!$A$4:$S$504,3,FALSE))</f>
        <v/>
      </c>
      <c r="AF255" s="59"/>
      <c r="AG255" s="59"/>
      <c r="AH255" s="59"/>
      <c r="AI255" s="59"/>
      <c r="AJ255" s="59"/>
      <c r="AK255" s="59"/>
      <c r="AL255" s="59"/>
      <c r="AM255" s="62" t="str">
        <f t="shared" ref="AM255" si="543">IF(U255="","",IF(U255&gt;=43831,"令和"&amp;YEAR(U255)-2018,IF(U255&gt;=43586,"令和元",TEXT(U255,"ggg")&amp;IF(TEXT(U255,"e")="1","元",TEXT(U255,"e"))))&amp;TEXT(U255,"年m月d日"))</f>
        <v/>
      </c>
      <c r="AN255" s="63" t="str">
        <f t="shared" si="535"/>
        <v/>
      </c>
      <c r="AO255" s="63" t="str">
        <f t="shared" si="536"/>
        <v/>
      </c>
      <c r="AP255" s="63" t="str">
        <f t="shared" si="537"/>
        <v/>
      </c>
      <c r="AQ255" s="63" t="str">
        <f t="shared" si="538"/>
        <v/>
      </c>
      <c r="AR255" s="64" t="str">
        <f t="shared" si="539"/>
        <v/>
      </c>
    </row>
    <row r="256" spans="1:44" ht="21" customHeight="1" x14ac:dyDescent="0.15">
      <c r="A256" s="58"/>
      <c r="B256" s="58"/>
      <c r="C256" s="68" t="str">
        <f>IF(VLOOKUP($A255,'02　利用者データ'!$A$4:$S$504,9,FALSE)="","",VLOOKUP($A255,'02　利用者データ'!$A$4:$S$504,9,FALSE))</f>
        <v/>
      </c>
      <c r="D256" s="68"/>
      <c r="E256" s="68"/>
      <c r="F256" s="68"/>
      <c r="G256" s="68"/>
      <c r="H256" s="68"/>
      <c r="I256" s="68"/>
      <c r="J256" s="68"/>
      <c r="K256" s="69" t="str">
        <f>IF(VLOOKUP($A255,'02　利用者データ'!$A$4:$S$504,6,FALSE)="","",VLOOKUP($A255,'02　利用者データ'!$A$4:$S$504,6,FALSE))</f>
        <v/>
      </c>
      <c r="L256" s="70"/>
      <c r="M256" s="70"/>
      <c r="N256" s="70"/>
      <c r="O256" s="70"/>
      <c r="P256" s="70"/>
      <c r="Q256" s="70"/>
      <c r="R256" s="70"/>
      <c r="S256" s="70"/>
      <c r="T256" s="70"/>
      <c r="U256" s="71"/>
      <c r="V256" s="61" t="e">
        <f>IF(VLOOKUP($A256,'02　利用者データ'!$A$4:$S$504,10,FALSE)="","",VLOOKUP($A256,'02　利用者データ'!$A$4:$S$504,10,FALSE))</f>
        <v>#N/A</v>
      </c>
      <c r="W256" s="61" t="e">
        <f>IF(VLOOKUP($A256,'02　利用者データ'!$A$4:$S$504,10,FALSE)="","",VLOOKUP($A256,'02　利用者データ'!$A$4:$S$504,10,FALSE))</f>
        <v>#N/A</v>
      </c>
      <c r="X256" s="61" t="e">
        <f>IF(VLOOKUP($A256,'02　利用者データ'!$A$4:$S$504,10,FALSE)="","",VLOOKUP($A256,'02　利用者データ'!$A$4:$S$504,10,FALSE))</f>
        <v>#N/A</v>
      </c>
      <c r="Y256" s="61" t="str">
        <f t="shared" ref="Y256" si="544">IF(AQ256="","",IF($AR$15&gt;=43831,"令和"&amp;YEAR($AR$15)-2018,IF($AR$15&gt;=43586,"令和元",TEXT($AR$15,"ggg")&amp;IF(TEXT($AR$15,"e")="1","元",TEXT($AR$15,"e"))))&amp;TEXT($AR$15,"年m月d日"))</f>
        <v/>
      </c>
      <c r="Z256" s="61" t="str">
        <f t="shared" si="531"/>
        <v/>
      </c>
      <c r="AA256" s="61" t="str">
        <f t="shared" si="532"/>
        <v/>
      </c>
      <c r="AB256" s="61" t="str">
        <f t="shared" si="533"/>
        <v/>
      </c>
      <c r="AC25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D256" s="61" t="e">
        <f>IF(#REF!="","",IF($AR$15&gt;=43831,"令和"&amp;YEAR($AR$15)-2018,IF($AR$15&gt;=43586,"令和元",TEXT($AR$15,"ggg")&amp;IF(TEXT($AR$15,"e")="1","元",TEXT($AR$15,"e"))))&amp;TEXT($AR$15,"年m月d日"))</f>
        <v>#REF!</v>
      </c>
      <c r="AE256" s="68" t="str">
        <f>IF(VLOOKUP($A255,'02　利用者データ'!$A$4:$S$504,2,FALSE)="","",VLOOKUP($A255,'02　利用者データ'!$A$4:$S$504,2,FALSE))</f>
        <v/>
      </c>
      <c r="AF256" s="68"/>
      <c r="AG256" s="68"/>
      <c r="AH256" s="68"/>
      <c r="AI256" s="68"/>
      <c r="AJ256" s="68"/>
      <c r="AK256" s="68"/>
      <c r="AL256" s="68"/>
      <c r="AM256" s="65" t="str">
        <f t="shared" ref="AM256" si="545">IF(AV256="","",IF($AR$15&gt;=43831,"令和"&amp;YEAR($AR$15)-2018,IF($AR$15&gt;=43586,"令和元",TEXT($AR$15,"ggg")&amp;IF(TEXT($AR$15,"e")="1","元",TEXT($AR$15,"e"))))&amp;TEXT($AR$15,"年m月d日"))</f>
        <v/>
      </c>
      <c r="AN256" s="66" t="str">
        <f t="shared" si="535"/>
        <v/>
      </c>
      <c r="AO256" s="66" t="str">
        <f t="shared" si="536"/>
        <v/>
      </c>
      <c r="AP256" s="66" t="str">
        <f t="shared" si="537"/>
        <v/>
      </c>
      <c r="AQ256" s="66" t="str">
        <f t="shared" si="538"/>
        <v/>
      </c>
      <c r="AR256" s="67" t="str">
        <f t="shared" si="539"/>
        <v/>
      </c>
    </row>
  </sheetData>
  <sheetProtection password="F838" sheet="1" objects="1" scenarios="1" selectLockedCells="1"/>
  <mergeCells count="1224">
    <mergeCell ref="A41:B42"/>
    <mergeCell ref="C41:J41"/>
    <mergeCell ref="V41:X42"/>
    <mergeCell ref="Y41:AD42"/>
    <mergeCell ref="AE41:AL41"/>
    <mergeCell ref="AM43:AR44"/>
    <mergeCell ref="C44:J44"/>
    <mergeCell ref="K44:U44"/>
    <mergeCell ref="AE44:AL44"/>
    <mergeCell ref="AM41:AR42"/>
    <mergeCell ref="C42:J42"/>
    <mergeCell ref="K42:U42"/>
    <mergeCell ref="AE42:AL42"/>
    <mergeCell ref="A43:B44"/>
    <mergeCell ref="C43:J43"/>
    <mergeCell ref="V43:X44"/>
    <mergeCell ref="Y43:AD44"/>
    <mergeCell ref="AE43:AL43"/>
    <mergeCell ref="L41:S41"/>
    <mergeCell ref="L43:S43"/>
    <mergeCell ref="A37:B38"/>
    <mergeCell ref="C37:J37"/>
    <mergeCell ref="V37:X38"/>
    <mergeCell ref="Y37:AD38"/>
    <mergeCell ref="AE37:AL37"/>
    <mergeCell ref="AM37:AR38"/>
    <mergeCell ref="C38:J38"/>
    <mergeCell ref="K38:U38"/>
    <mergeCell ref="AE38:AL38"/>
    <mergeCell ref="L37:S37"/>
    <mergeCell ref="A39:B40"/>
    <mergeCell ref="C39:J39"/>
    <mergeCell ref="V39:X40"/>
    <mergeCell ref="Y39:AD40"/>
    <mergeCell ref="AE39:AL39"/>
    <mergeCell ref="AM39:AR40"/>
    <mergeCell ref="C40:J40"/>
    <mergeCell ref="K40:U40"/>
    <mergeCell ref="AE40:AL40"/>
    <mergeCell ref="L39:S39"/>
    <mergeCell ref="A33:B34"/>
    <mergeCell ref="C33:J33"/>
    <mergeCell ref="V33:X34"/>
    <mergeCell ref="Y33:AD34"/>
    <mergeCell ref="AE33:AL33"/>
    <mergeCell ref="AM33:AR34"/>
    <mergeCell ref="C34:J34"/>
    <mergeCell ref="K34:U34"/>
    <mergeCell ref="AE34:AL34"/>
    <mergeCell ref="A35:B36"/>
    <mergeCell ref="C35:J35"/>
    <mergeCell ref="V35:X36"/>
    <mergeCell ref="Y35:AD36"/>
    <mergeCell ref="AE35:AL35"/>
    <mergeCell ref="AM35:AR36"/>
    <mergeCell ref="C36:J36"/>
    <mergeCell ref="K36:U36"/>
    <mergeCell ref="AE36:AL36"/>
    <mergeCell ref="L35:S35"/>
    <mergeCell ref="L33:S33"/>
    <mergeCell ref="A29:B30"/>
    <mergeCell ref="C29:J29"/>
    <mergeCell ref="V29:X30"/>
    <mergeCell ref="Y29:AD30"/>
    <mergeCell ref="AE29:AL29"/>
    <mergeCell ref="AM29:AR30"/>
    <mergeCell ref="C30:J30"/>
    <mergeCell ref="K30:U30"/>
    <mergeCell ref="AE30:AL30"/>
    <mergeCell ref="A31:B32"/>
    <mergeCell ref="C31:J31"/>
    <mergeCell ref="V31:X32"/>
    <mergeCell ref="Y31:AD32"/>
    <mergeCell ref="AE31:AL31"/>
    <mergeCell ref="AM31:AR32"/>
    <mergeCell ref="C32:J32"/>
    <mergeCell ref="K32:U32"/>
    <mergeCell ref="AE32:AL32"/>
    <mergeCell ref="L29:S29"/>
    <mergeCell ref="L31:S31"/>
    <mergeCell ref="A25:B26"/>
    <mergeCell ref="C25:J25"/>
    <mergeCell ref="V25:X26"/>
    <mergeCell ref="Y25:AD26"/>
    <mergeCell ref="AE25:AL25"/>
    <mergeCell ref="AM25:AR26"/>
    <mergeCell ref="C26:J26"/>
    <mergeCell ref="K26:U26"/>
    <mergeCell ref="AE26:AL26"/>
    <mergeCell ref="A27:B28"/>
    <mergeCell ref="C27:J27"/>
    <mergeCell ref="V27:X28"/>
    <mergeCell ref="Y27:AD28"/>
    <mergeCell ref="AE27:AL27"/>
    <mergeCell ref="AM27:AR28"/>
    <mergeCell ref="C28:J28"/>
    <mergeCell ref="K28:U28"/>
    <mergeCell ref="AE28:AL28"/>
    <mergeCell ref="L25:S25"/>
    <mergeCell ref="L27:S27"/>
    <mergeCell ref="A21:B22"/>
    <mergeCell ref="C21:J21"/>
    <mergeCell ref="V21:X22"/>
    <mergeCell ref="Y21:AD22"/>
    <mergeCell ref="AE21:AL21"/>
    <mergeCell ref="AM21:AR22"/>
    <mergeCell ref="C22:J22"/>
    <mergeCell ref="K22:U22"/>
    <mergeCell ref="AE22:AL22"/>
    <mergeCell ref="A23:B24"/>
    <mergeCell ref="C23:J23"/>
    <mergeCell ref="V23:X24"/>
    <mergeCell ref="Y23:AD24"/>
    <mergeCell ref="AE23:AL23"/>
    <mergeCell ref="AM23:AR24"/>
    <mergeCell ref="C24:J24"/>
    <mergeCell ref="K24:U24"/>
    <mergeCell ref="AE24:AL24"/>
    <mergeCell ref="L21:S21"/>
    <mergeCell ref="L23:S23"/>
    <mergeCell ref="C18:J18"/>
    <mergeCell ref="K18:U18"/>
    <mergeCell ref="AE18:AL18"/>
    <mergeCell ref="L17:S17"/>
    <mergeCell ref="A19:B20"/>
    <mergeCell ref="C19:J19"/>
    <mergeCell ref="V19:X20"/>
    <mergeCell ref="Y19:AD20"/>
    <mergeCell ref="AE19:AL19"/>
    <mergeCell ref="AM19:AR20"/>
    <mergeCell ref="C20:J20"/>
    <mergeCell ref="K20:U20"/>
    <mergeCell ref="AE20:AL20"/>
    <mergeCell ref="L19:S19"/>
    <mergeCell ref="A17:B18"/>
    <mergeCell ref="C17:J17"/>
    <mergeCell ref="V17:X18"/>
    <mergeCell ref="Y17:AD18"/>
    <mergeCell ref="AE17:AL17"/>
    <mergeCell ref="AM17:AR18"/>
    <mergeCell ref="A1:AR1"/>
    <mergeCell ref="AH3:AI3"/>
    <mergeCell ref="AJ3:AK3"/>
    <mergeCell ref="AM3:AN3"/>
    <mergeCell ref="AP3:AQ3"/>
    <mergeCell ref="A7:AR8"/>
    <mergeCell ref="A11:F11"/>
    <mergeCell ref="G11:T11"/>
    <mergeCell ref="U11:Z12"/>
    <mergeCell ref="AB11:AF11"/>
    <mergeCell ref="AG11:AI11"/>
    <mergeCell ref="AJ11:AR11"/>
    <mergeCell ref="A12:F12"/>
    <mergeCell ref="G12:T12"/>
    <mergeCell ref="AA12:AR12"/>
    <mergeCell ref="AM15:AR16"/>
    <mergeCell ref="C16:J16"/>
    <mergeCell ref="AE16:AL16"/>
    <mergeCell ref="A15:B16"/>
    <mergeCell ref="C15:J15"/>
    <mergeCell ref="K15:U16"/>
    <mergeCell ref="V15:X16"/>
    <mergeCell ref="Y15:AD16"/>
    <mergeCell ref="AE15:AL15"/>
    <mergeCell ref="A47:B48"/>
    <mergeCell ref="C47:J47"/>
    <mergeCell ref="L47:S47"/>
    <mergeCell ref="V47:X48"/>
    <mergeCell ref="Y47:AD48"/>
    <mergeCell ref="AE47:AL47"/>
    <mergeCell ref="AM47:AR48"/>
    <mergeCell ref="C48:J48"/>
    <mergeCell ref="K48:U48"/>
    <mergeCell ref="AE48:AL48"/>
    <mergeCell ref="A45:B46"/>
    <mergeCell ref="C45:J45"/>
    <mergeCell ref="L45:S45"/>
    <mergeCell ref="V45:X46"/>
    <mergeCell ref="Y45:AD46"/>
    <mergeCell ref="AE45:AL45"/>
    <mergeCell ref="AM45:AR46"/>
    <mergeCell ref="C46:J46"/>
    <mergeCell ref="K46:U46"/>
    <mergeCell ref="AE46:AL46"/>
    <mergeCell ref="A51:B52"/>
    <mergeCell ref="C51:J51"/>
    <mergeCell ref="L51:S51"/>
    <mergeCell ref="V51:X52"/>
    <mergeCell ref="Y51:AD52"/>
    <mergeCell ref="AE51:AL51"/>
    <mergeCell ref="AM51:AR52"/>
    <mergeCell ref="C52:J52"/>
    <mergeCell ref="K52:U52"/>
    <mergeCell ref="AE52:AL52"/>
    <mergeCell ref="A49:B50"/>
    <mergeCell ref="C49:J49"/>
    <mergeCell ref="L49:S49"/>
    <mergeCell ref="V49:X50"/>
    <mergeCell ref="Y49:AD50"/>
    <mergeCell ref="AE49:AL49"/>
    <mergeCell ref="AM49:AR50"/>
    <mergeCell ref="C50:J50"/>
    <mergeCell ref="K50:U50"/>
    <mergeCell ref="AE50:AL50"/>
    <mergeCell ref="A55:B56"/>
    <mergeCell ref="C55:J55"/>
    <mergeCell ref="L55:S55"/>
    <mergeCell ref="V55:X56"/>
    <mergeCell ref="Y55:AD56"/>
    <mergeCell ref="AE55:AL55"/>
    <mergeCell ref="AM55:AR56"/>
    <mergeCell ref="C56:J56"/>
    <mergeCell ref="K56:U56"/>
    <mergeCell ref="AE56:AL56"/>
    <mergeCell ref="A53:B54"/>
    <mergeCell ref="C53:J53"/>
    <mergeCell ref="L53:S53"/>
    <mergeCell ref="V53:X54"/>
    <mergeCell ref="Y53:AD54"/>
    <mergeCell ref="AE53:AL53"/>
    <mergeCell ref="AM53:AR54"/>
    <mergeCell ref="C54:J54"/>
    <mergeCell ref="K54:U54"/>
    <mergeCell ref="AE54:AL54"/>
    <mergeCell ref="A59:B60"/>
    <mergeCell ref="C59:J59"/>
    <mergeCell ref="L59:S59"/>
    <mergeCell ref="V59:X60"/>
    <mergeCell ref="Y59:AD60"/>
    <mergeCell ref="AE59:AL59"/>
    <mergeCell ref="AM59:AR60"/>
    <mergeCell ref="C60:J60"/>
    <mergeCell ref="K60:U60"/>
    <mergeCell ref="AE60:AL60"/>
    <mergeCell ref="A57:B58"/>
    <mergeCell ref="C57:J57"/>
    <mergeCell ref="L57:S57"/>
    <mergeCell ref="V57:X58"/>
    <mergeCell ref="Y57:AD58"/>
    <mergeCell ref="AE57:AL57"/>
    <mergeCell ref="AM57:AR58"/>
    <mergeCell ref="C58:J58"/>
    <mergeCell ref="K58:U58"/>
    <mergeCell ref="AE58:AL58"/>
    <mergeCell ref="A63:B64"/>
    <mergeCell ref="C63:J63"/>
    <mergeCell ref="L63:S63"/>
    <mergeCell ref="V63:X64"/>
    <mergeCell ref="Y63:AD64"/>
    <mergeCell ref="AE63:AL63"/>
    <mergeCell ref="AM63:AR64"/>
    <mergeCell ref="C64:J64"/>
    <mergeCell ref="K64:U64"/>
    <mergeCell ref="AE64:AL64"/>
    <mergeCell ref="A61:B62"/>
    <mergeCell ref="C61:J61"/>
    <mergeCell ref="L61:S61"/>
    <mergeCell ref="V61:X62"/>
    <mergeCell ref="Y61:AD62"/>
    <mergeCell ref="AE61:AL61"/>
    <mergeCell ref="AM61:AR62"/>
    <mergeCell ref="C62:J62"/>
    <mergeCell ref="K62:U62"/>
    <mergeCell ref="AE62:AL62"/>
    <mergeCell ref="A67:B68"/>
    <mergeCell ref="C67:J67"/>
    <mergeCell ref="L67:S67"/>
    <mergeCell ref="V67:X68"/>
    <mergeCell ref="Y67:AD68"/>
    <mergeCell ref="AE67:AL67"/>
    <mergeCell ref="AM67:AR68"/>
    <mergeCell ref="C68:J68"/>
    <mergeCell ref="K68:U68"/>
    <mergeCell ref="AE68:AL68"/>
    <mergeCell ref="A65:B66"/>
    <mergeCell ref="C65:J65"/>
    <mergeCell ref="L65:S65"/>
    <mergeCell ref="V65:X66"/>
    <mergeCell ref="Y65:AD66"/>
    <mergeCell ref="AE65:AL65"/>
    <mergeCell ref="AM65:AR66"/>
    <mergeCell ref="C66:J66"/>
    <mergeCell ref="K66:U66"/>
    <mergeCell ref="AE66:AL66"/>
    <mergeCell ref="A71:B72"/>
    <mergeCell ref="C71:J71"/>
    <mergeCell ref="L71:S71"/>
    <mergeCell ref="V71:X72"/>
    <mergeCell ref="Y71:AD72"/>
    <mergeCell ref="AE71:AL71"/>
    <mergeCell ref="AM71:AR72"/>
    <mergeCell ref="C72:J72"/>
    <mergeCell ref="K72:U72"/>
    <mergeCell ref="AE72:AL72"/>
    <mergeCell ref="A69:B70"/>
    <mergeCell ref="C69:J69"/>
    <mergeCell ref="L69:S69"/>
    <mergeCell ref="V69:X70"/>
    <mergeCell ref="Y69:AD70"/>
    <mergeCell ref="AE69:AL69"/>
    <mergeCell ref="AM69:AR70"/>
    <mergeCell ref="C70:J70"/>
    <mergeCell ref="K70:U70"/>
    <mergeCell ref="AE70:AL70"/>
    <mergeCell ref="A75:B76"/>
    <mergeCell ref="C75:J75"/>
    <mergeCell ref="L75:S75"/>
    <mergeCell ref="V75:X76"/>
    <mergeCell ref="Y75:AD76"/>
    <mergeCell ref="AE75:AL75"/>
    <mergeCell ref="AM75:AR76"/>
    <mergeCell ref="C76:J76"/>
    <mergeCell ref="K76:U76"/>
    <mergeCell ref="AE76:AL76"/>
    <mergeCell ref="A73:B74"/>
    <mergeCell ref="C73:J73"/>
    <mergeCell ref="L73:S73"/>
    <mergeCell ref="V73:X74"/>
    <mergeCell ref="Y73:AD74"/>
    <mergeCell ref="AE73:AL73"/>
    <mergeCell ref="AM73:AR74"/>
    <mergeCell ref="C74:J74"/>
    <mergeCell ref="K74:U74"/>
    <mergeCell ref="AE74:AL74"/>
    <mergeCell ref="A79:B80"/>
    <mergeCell ref="C79:J79"/>
    <mergeCell ref="L79:S79"/>
    <mergeCell ref="V79:X80"/>
    <mergeCell ref="Y79:AD80"/>
    <mergeCell ref="AE79:AL79"/>
    <mergeCell ref="AM79:AR80"/>
    <mergeCell ref="C80:J80"/>
    <mergeCell ref="K80:U80"/>
    <mergeCell ref="AE80:AL80"/>
    <mergeCell ref="A77:B78"/>
    <mergeCell ref="C77:J77"/>
    <mergeCell ref="L77:S77"/>
    <mergeCell ref="V77:X78"/>
    <mergeCell ref="Y77:AD78"/>
    <mergeCell ref="AE77:AL77"/>
    <mergeCell ref="AM77:AR78"/>
    <mergeCell ref="C78:J78"/>
    <mergeCell ref="K78:U78"/>
    <mergeCell ref="AE78:AL78"/>
    <mergeCell ref="A83:B84"/>
    <mergeCell ref="C83:J83"/>
    <mergeCell ref="L83:S83"/>
    <mergeCell ref="V83:X84"/>
    <mergeCell ref="Y83:AD84"/>
    <mergeCell ref="AE83:AL83"/>
    <mergeCell ref="AM83:AR84"/>
    <mergeCell ref="C84:J84"/>
    <mergeCell ref="K84:U84"/>
    <mergeCell ref="AE84:AL84"/>
    <mergeCell ref="A81:B82"/>
    <mergeCell ref="C81:J81"/>
    <mergeCell ref="L81:S81"/>
    <mergeCell ref="V81:X82"/>
    <mergeCell ref="Y81:AD82"/>
    <mergeCell ref="AE81:AL81"/>
    <mergeCell ref="AM81:AR82"/>
    <mergeCell ref="C82:J82"/>
    <mergeCell ref="K82:U82"/>
    <mergeCell ref="AE82:AL82"/>
    <mergeCell ref="A87:B88"/>
    <mergeCell ref="C87:J87"/>
    <mergeCell ref="L87:S87"/>
    <mergeCell ref="V87:X88"/>
    <mergeCell ref="Y87:AD88"/>
    <mergeCell ref="AE87:AL87"/>
    <mergeCell ref="AM87:AR88"/>
    <mergeCell ref="C88:J88"/>
    <mergeCell ref="K88:U88"/>
    <mergeCell ref="AE88:AL88"/>
    <mergeCell ref="A85:B86"/>
    <mergeCell ref="C85:J85"/>
    <mergeCell ref="L85:S85"/>
    <mergeCell ref="V85:X86"/>
    <mergeCell ref="Y85:AD86"/>
    <mergeCell ref="AE85:AL85"/>
    <mergeCell ref="AM85:AR86"/>
    <mergeCell ref="C86:J86"/>
    <mergeCell ref="K86:U86"/>
    <mergeCell ref="AE86:AL86"/>
    <mergeCell ref="A91:B92"/>
    <mergeCell ref="C91:J91"/>
    <mergeCell ref="L91:S91"/>
    <mergeCell ref="V91:X92"/>
    <mergeCell ref="Y91:AD92"/>
    <mergeCell ref="AE91:AL91"/>
    <mergeCell ref="AM91:AR92"/>
    <mergeCell ref="C92:J92"/>
    <mergeCell ref="K92:U92"/>
    <mergeCell ref="AE92:AL92"/>
    <mergeCell ref="A89:B90"/>
    <mergeCell ref="C89:J89"/>
    <mergeCell ref="L89:S89"/>
    <mergeCell ref="V89:X90"/>
    <mergeCell ref="Y89:AD90"/>
    <mergeCell ref="AE89:AL89"/>
    <mergeCell ref="AM89:AR90"/>
    <mergeCell ref="C90:J90"/>
    <mergeCell ref="K90:U90"/>
    <mergeCell ref="AE90:AL90"/>
    <mergeCell ref="A95:B96"/>
    <mergeCell ref="C95:J95"/>
    <mergeCell ref="L95:S95"/>
    <mergeCell ref="V95:X96"/>
    <mergeCell ref="Y95:AD96"/>
    <mergeCell ref="AE95:AL95"/>
    <mergeCell ref="AM95:AR96"/>
    <mergeCell ref="C96:J96"/>
    <mergeCell ref="K96:U96"/>
    <mergeCell ref="AE96:AL96"/>
    <mergeCell ref="A93:B94"/>
    <mergeCell ref="C93:J93"/>
    <mergeCell ref="L93:S93"/>
    <mergeCell ref="V93:X94"/>
    <mergeCell ref="Y93:AD94"/>
    <mergeCell ref="AE93:AL93"/>
    <mergeCell ref="AM93:AR94"/>
    <mergeCell ref="C94:J94"/>
    <mergeCell ref="K94:U94"/>
    <mergeCell ref="AE94:AL94"/>
    <mergeCell ref="A99:B100"/>
    <mergeCell ref="C99:J99"/>
    <mergeCell ref="L99:S99"/>
    <mergeCell ref="V99:X100"/>
    <mergeCell ref="Y99:AD100"/>
    <mergeCell ref="AE99:AL99"/>
    <mergeCell ref="AM99:AR100"/>
    <mergeCell ref="C100:J100"/>
    <mergeCell ref="K100:U100"/>
    <mergeCell ref="AE100:AL100"/>
    <mergeCell ref="A97:B98"/>
    <mergeCell ref="C97:J97"/>
    <mergeCell ref="L97:S97"/>
    <mergeCell ref="V97:X98"/>
    <mergeCell ref="Y97:AD98"/>
    <mergeCell ref="AE97:AL97"/>
    <mergeCell ref="AM97:AR98"/>
    <mergeCell ref="C98:J98"/>
    <mergeCell ref="K98:U98"/>
    <mergeCell ref="AE98:AL98"/>
    <mergeCell ref="A103:B104"/>
    <mergeCell ref="C103:J103"/>
    <mergeCell ref="L103:S103"/>
    <mergeCell ref="V103:X104"/>
    <mergeCell ref="Y103:AD104"/>
    <mergeCell ref="AE103:AL103"/>
    <mergeCell ref="AM103:AR104"/>
    <mergeCell ref="C104:J104"/>
    <mergeCell ref="K104:U104"/>
    <mergeCell ref="AE104:AL104"/>
    <mergeCell ref="A101:B102"/>
    <mergeCell ref="C101:J101"/>
    <mergeCell ref="L101:S101"/>
    <mergeCell ref="V101:X102"/>
    <mergeCell ref="Y101:AD102"/>
    <mergeCell ref="AE101:AL101"/>
    <mergeCell ref="AM101:AR102"/>
    <mergeCell ref="C102:J102"/>
    <mergeCell ref="K102:U102"/>
    <mergeCell ref="AE102:AL102"/>
    <mergeCell ref="A107:B108"/>
    <mergeCell ref="C107:J107"/>
    <mergeCell ref="L107:S107"/>
    <mergeCell ref="V107:X108"/>
    <mergeCell ref="Y107:AD108"/>
    <mergeCell ref="AE107:AL107"/>
    <mergeCell ref="AM107:AR108"/>
    <mergeCell ref="C108:J108"/>
    <mergeCell ref="K108:U108"/>
    <mergeCell ref="AE108:AL108"/>
    <mergeCell ref="A105:B106"/>
    <mergeCell ref="C105:J105"/>
    <mergeCell ref="L105:S105"/>
    <mergeCell ref="V105:X106"/>
    <mergeCell ref="Y105:AD106"/>
    <mergeCell ref="AE105:AL105"/>
    <mergeCell ref="AM105:AR106"/>
    <mergeCell ref="C106:J106"/>
    <mergeCell ref="K106:U106"/>
    <mergeCell ref="AE106:AL106"/>
    <mergeCell ref="A111:B112"/>
    <mergeCell ref="C111:J111"/>
    <mergeCell ref="L111:S111"/>
    <mergeCell ref="V111:X112"/>
    <mergeCell ref="Y111:AD112"/>
    <mergeCell ref="AE111:AL111"/>
    <mergeCell ref="AM111:AR112"/>
    <mergeCell ref="C112:J112"/>
    <mergeCell ref="K112:U112"/>
    <mergeCell ref="AE112:AL112"/>
    <mergeCell ref="A109:B110"/>
    <mergeCell ref="C109:J109"/>
    <mergeCell ref="L109:S109"/>
    <mergeCell ref="V109:X110"/>
    <mergeCell ref="Y109:AD110"/>
    <mergeCell ref="AE109:AL109"/>
    <mergeCell ref="AM109:AR110"/>
    <mergeCell ref="C110:J110"/>
    <mergeCell ref="K110:U110"/>
    <mergeCell ref="AE110:AL110"/>
    <mergeCell ref="A115:B116"/>
    <mergeCell ref="C115:J115"/>
    <mergeCell ref="L115:S115"/>
    <mergeCell ref="V115:X116"/>
    <mergeCell ref="Y115:AD116"/>
    <mergeCell ref="AE115:AL115"/>
    <mergeCell ref="AM115:AR116"/>
    <mergeCell ref="C116:J116"/>
    <mergeCell ref="K116:U116"/>
    <mergeCell ref="AE116:AL116"/>
    <mergeCell ref="A113:B114"/>
    <mergeCell ref="C113:J113"/>
    <mergeCell ref="L113:S113"/>
    <mergeCell ref="V113:X114"/>
    <mergeCell ref="Y113:AD114"/>
    <mergeCell ref="AE113:AL113"/>
    <mergeCell ref="AM113:AR114"/>
    <mergeCell ref="C114:J114"/>
    <mergeCell ref="K114:U114"/>
    <mergeCell ref="AE114:AL114"/>
    <mergeCell ref="A119:B120"/>
    <mergeCell ref="C119:J119"/>
    <mergeCell ref="L119:S119"/>
    <mergeCell ref="V119:X120"/>
    <mergeCell ref="Y119:AD120"/>
    <mergeCell ref="AE119:AL119"/>
    <mergeCell ref="AM119:AR120"/>
    <mergeCell ref="C120:J120"/>
    <mergeCell ref="K120:U120"/>
    <mergeCell ref="AE120:AL120"/>
    <mergeCell ref="A117:B118"/>
    <mergeCell ref="C117:J117"/>
    <mergeCell ref="L117:S117"/>
    <mergeCell ref="V117:X118"/>
    <mergeCell ref="Y117:AD118"/>
    <mergeCell ref="AE117:AL117"/>
    <mergeCell ref="AM117:AR118"/>
    <mergeCell ref="C118:J118"/>
    <mergeCell ref="K118:U118"/>
    <mergeCell ref="AE118:AL118"/>
    <mergeCell ref="A123:B124"/>
    <mergeCell ref="C123:J123"/>
    <mergeCell ref="L123:S123"/>
    <mergeCell ref="V123:X124"/>
    <mergeCell ref="Y123:AD124"/>
    <mergeCell ref="AE123:AL123"/>
    <mergeCell ref="AM123:AR124"/>
    <mergeCell ref="C124:J124"/>
    <mergeCell ref="K124:U124"/>
    <mergeCell ref="AE124:AL124"/>
    <mergeCell ref="A121:B122"/>
    <mergeCell ref="C121:J121"/>
    <mergeCell ref="L121:S121"/>
    <mergeCell ref="V121:X122"/>
    <mergeCell ref="Y121:AD122"/>
    <mergeCell ref="AE121:AL121"/>
    <mergeCell ref="AM121:AR122"/>
    <mergeCell ref="C122:J122"/>
    <mergeCell ref="K122:U122"/>
    <mergeCell ref="AE122:AL122"/>
    <mergeCell ref="A127:B128"/>
    <mergeCell ref="C127:J127"/>
    <mergeCell ref="L127:S127"/>
    <mergeCell ref="V127:X128"/>
    <mergeCell ref="Y127:AD128"/>
    <mergeCell ref="AE127:AL127"/>
    <mergeCell ref="AM127:AR128"/>
    <mergeCell ref="C128:J128"/>
    <mergeCell ref="K128:U128"/>
    <mergeCell ref="AE128:AL128"/>
    <mergeCell ref="A125:B126"/>
    <mergeCell ref="C125:J125"/>
    <mergeCell ref="L125:S125"/>
    <mergeCell ref="V125:X126"/>
    <mergeCell ref="Y125:AD126"/>
    <mergeCell ref="AE125:AL125"/>
    <mergeCell ref="AM125:AR126"/>
    <mergeCell ref="C126:J126"/>
    <mergeCell ref="K126:U126"/>
    <mergeCell ref="AE126:AL126"/>
    <mergeCell ref="A131:B132"/>
    <mergeCell ref="C131:J131"/>
    <mergeCell ref="L131:S131"/>
    <mergeCell ref="V131:X132"/>
    <mergeCell ref="Y131:AD132"/>
    <mergeCell ref="AE131:AL131"/>
    <mergeCell ref="AM131:AR132"/>
    <mergeCell ref="C132:J132"/>
    <mergeCell ref="K132:U132"/>
    <mergeCell ref="AE132:AL132"/>
    <mergeCell ref="A129:B130"/>
    <mergeCell ref="C129:J129"/>
    <mergeCell ref="L129:S129"/>
    <mergeCell ref="V129:X130"/>
    <mergeCell ref="Y129:AD130"/>
    <mergeCell ref="AE129:AL129"/>
    <mergeCell ref="AM129:AR130"/>
    <mergeCell ref="C130:J130"/>
    <mergeCell ref="K130:U130"/>
    <mergeCell ref="AE130:AL130"/>
    <mergeCell ref="A135:B136"/>
    <mergeCell ref="C135:J135"/>
    <mergeCell ref="L135:S135"/>
    <mergeCell ref="V135:X136"/>
    <mergeCell ref="Y135:AD136"/>
    <mergeCell ref="AE135:AL135"/>
    <mergeCell ref="AM135:AR136"/>
    <mergeCell ref="C136:J136"/>
    <mergeCell ref="K136:U136"/>
    <mergeCell ref="AE136:AL136"/>
    <mergeCell ref="A133:B134"/>
    <mergeCell ref="C133:J133"/>
    <mergeCell ref="L133:S133"/>
    <mergeCell ref="V133:X134"/>
    <mergeCell ref="Y133:AD134"/>
    <mergeCell ref="AE133:AL133"/>
    <mergeCell ref="AM133:AR134"/>
    <mergeCell ref="C134:J134"/>
    <mergeCell ref="K134:U134"/>
    <mergeCell ref="AE134:AL134"/>
    <mergeCell ref="A139:B140"/>
    <mergeCell ref="C139:J139"/>
    <mergeCell ref="L139:S139"/>
    <mergeCell ref="V139:X140"/>
    <mergeCell ref="Y139:AD140"/>
    <mergeCell ref="AE139:AL139"/>
    <mergeCell ref="AM139:AR140"/>
    <mergeCell ref="C140:J140"/>
    <mergeCell ref="K140:U140"/>
    <mergeCell ref="AE140:AL140"/>
    <mergeCell ref="A137:B138"/>
    <mergeCell ref="C137:J137"/>
    <mergeCell ref="L137:S137"/>
    <mergeCell ref="V137:X138"/>
    <mergeCell ref="Y137:AD138"/>
    <mergeCell ref="AE137:AL137"/>
    <mergeCell ref="AM137:AR138"/>
    <mergeCell ref="C138:J138"/>
    <mergeCell ref="K138:U138"/>
    <mergeCell ref="AE138:AL138"/>
    <mergeCell ref="A143:B144"/>
    <mergeCell ref="C143:J143"/>
    <mergeCell ref="L143:S143"/>
    <mergeCell ref="V143:X144"/>
    <mergeCell ref="Y143:AD144"/>
    <mergeCell ref="AE143:AL143"/>
    <mergeCell ref="AM143:AR144"/>
    <mergeCell ref="C144:J144"/>
    <mergeCell ref="K144:U144"/>
    <mergeCell ref="AE144:AL144"/>
    <mergeCell ref="A141:B142"/>
    <mergeCell ref="C141:J141"/>
    <mergeCell ref="L141:S141"/>
    <mergeCell ref="V141:X142"/>
    <mergeCell ref="Y141:AD142"/>
    <mergeCell ref="AE141:AL141"/>
    <mergeCell ref="AM141:AR142"/>
    <mergeCell ref="C142:J142"/>
    <mergeCell ref="K142:U142"/>
    <mergeCell ref="AE142:AL142"/>
    <mergeCell ref="A147:B148"/>
    <mergeCell ref="C147:J147"/>
    <mergeCell ref="L147:S147"/>
    <mergeCell ref="V147:X148"/>
    <mergeCell ref="Y147:AD148"/>
    <mergeCell ref="AE147:AL147"/>
    <mergeCell ref="AM147:AR148"/>
    <mergeCell ref="C148:J148"/>
    <mergeCell ref="K148:U148"/>
    <mergeCell ref="AE148:AL148"/>
    <mergeCell ref="A145:B146"/>
    <mergeCell ref="C145:J145"/>
    <mergeCell ref="L145:S145"/>
    <mergeCell ref="V145:X146"/>
    <mergeCell ref="Y145:AD146"/>
    <mergeCell ref="AE145:AL145"/>
    <mergeCell ref="AM145:AR146"/>
    <mergeCell ref="C146:J146"/>
    <mergeCell ref="K146:U146"/>
    <mergeCell ref="AE146:AL146"/>
    <mergeCell ref="A151:B152"/>
    <mergeCell ref="C151:J151"/>
    <mergeCell ref="L151:S151"/>
    <mergeCell ref="V151:X152"/>
    <mergeCell ref="Y151:AD152"/>
    <mergeCell ref="AE151:AL151"/>
    <mergeCell ref="AM151:AR152"/>
    <mergeCell ref="C152:J152"/>
    <mergeCell ref="K152:U152"/>
    <mergeCell ref="AE152:AL152"/>
    <mergeCell ref="A149:B150"/>
    <mergeCell ref="C149:J149"/>
    <mergeCell ref="L149:S149"/>
    <mergeCell ref="V149:X150"/>
    <mergeCell ref="Y149:AD150"/>
    <mergeCell ref="AE149:AL149"/>
    <mergeCell ref="AM149:AR150"/>
    <mergeCell ref="C150:J150"/>
    <mergeCell ref="K150:U150"/>
    <mergeCell ref="AE150:AL150"/>
    <mergeCell ref="A155:B156"/>
    <mergeCell ref="C155:J155"/>
    <mergeCell ref="L155:S155"/>
    <mergeCell ref="V155:X156"/>
    <mergeCell ref="Y155:AD156"/>
    <mergeCell ref="AE155:AL155"/>
    <mergeCell ref="AM155:AR156"/>
    <mergeCell ref="C156:J156"/>
    <mergeCell ref="K156:U156"/>
    <mergeCell ref="AE156:AL156"/>
    <mergeCell ref="A153:B154"/>
    <mergeCell ref="C153:J153"/>
    <mergeCell ref="L153:S153"/>
    <mergeCell ref="V153:X154"/>
    <mergeCell ref="Y153:AD154"/>
    <mergeCell ref="AE153:AL153"/>
    <mergeCell ref="AM153:AR154"/>
    <mergeCell ref="C154:J154"/>
    <mergeCell ref="K154:U154"/>
    <mergeCell ref="AE154:AL154"/>
    <mergeCell ref="A159:B160"/>
    <mergeCell ref="C159:J159"/>
    <mergeCell ref="L159:S159"/>
    <mergeCell ref="V159:X160"/>
    <mergeCell ref="Y159:AD160"/>
    <mergeCell ref="AE159:AL159"/>
    <mergeCell ref="AM159:AR160"/>
    <mergeCell ref="C160:J160"/>
    <mergeCell ref="K160:U160"/>
    <mergeCell ref="AE160:AL160"/>
    <mergeCell ref="A157:B158"/>
    <mergeCell ref="C157:J157"/>
    <mergeCell ref="L157:S157"/>
    <mergeCell ref="V157:X158"/>
    <mergeCell ref="Y157:AD158"/>
    <mergeCell ref="AE157:AL157"/>
    <mergeCell ref="AM157:AR158"/>
    <mergeCell ref="C158:J158"/>
    <mergeCell ref="K158:U158"/>
    <mergeCell ref="AE158:AL158"/>
    <mergeCell ref="A163:B164"/>
    <mergeCell ref="C163:J163"/>
    <mergeCell ref="L163:S163"/>
    <mergeCell ref="V163:X164"/>
    <mergeCell ref="Y163:AD164"/>
    <mergeCell ref="AE163:AL163"/>
    <mergeCell ref="AM163:AR164"/>
    <mergeCell ref="C164:J164"/>
    <mergeCell ref="K164:U164"/>
    <mergeCell ref="AE164:AL164"/>
    <mergeCell ref="A161:B162"/>
    <mergeCell ref="C161:J161"/>
    <mergeCell ref="L161:S161"/>
    <mergeCell ref="V161:X162"/>
    <mergeCell ref="Y161:AD162"/>
    <mergeCell ref="AE161:AL161"/>
    <mergeCell ref="AM161:AR162"/>
    <mergeCell ref="C162:J162"/>
    <mergeCell ref="K162:U162"/>
    <mergeCell ref="AE162:AL162"/>
    <mergeCell ref="A167:B168"/>
    <mergeCell ref="C167:J167"/>
    <mergeCell ref="L167:S167"/>
    <mergeCell ref="V167:X168"/>
    <mergeCell ref="Y167:AD168"/>
    <mergeCell ref="AE167:AL167"/>
    <mergeCell ref="AM167:AR168"/>
    <mergeCell ref="C168:J168"/>
    <mergeCell ref="K168:U168"/>
    <mergeCell ref="AE168:AL168"/>
    <mergeCell ref="A165:B166"/>
    <mergeCell ref="C165:J165"/>
    <mergeCell ref="L165:S165"/>
    <mergeCell ref="V165:X166"/>
    <mergeCell ref="Y165:AD166"/>
    <mergeCell ref="AE165:AL165"/>
    <mergeCell ref="AM165:AR166"/>
    <mergeCell ref="C166:J166"/>
    <mergeCell ref="K166:U166"/>
    <mergeCell ref="AE166:AL166"/>
    <mergeCell ref="A171:B172"/>
    <mergeCell ref="C171:J171"/>
    <mergeCell ref="L171:S171"/>
    <mergeCell ref="V171:X172"/>
    <mergeCell ref="Y171:AD172"/>
    <mergeCell ref="AE171:AL171"/>
    <mergeCell ref="AM171:AR172"/>
    <mergeCell ref="C172:J172"/>
    <mergeCell ref="K172:U172"/>
    <mergeCell ref="AE172:AL172"/>
    <mergeCell ref="A169:B170"/>
    <mergeCell ref="C169:J169"/>
    <mergeCell ref="L169:S169"/>
    <mergeCell ref="V169:X170"/>
    <mergeCell ref="Y169:AD170"/>
    <mergeCell ref="AE169:AL169"/>
    <mergeCell ref="AM169:AR170"/>
    <mergeCell ref="C170:J170"/>
    <mergeCell ref="K170:U170"/>
    <mergeCell ref="AE170:AL170"/>
    <mergeCell ref="A175:B176"/>
    <mergeCell ref="C175:J175"/>
    <mergeCell ref="L175:S175"/>
    <mergeCell ref="V175:X176"/>
    <mergeCell ref="Y175:AD176"/>
    <mergeCell ref="AE175:AL175"/>
    <mergeCell ref="AM175:AR176"/>
    <mergeCell ref="C176:J176"/>
    <mergeCell ref="K176:U176"/>
    <mergeCell ref="AE176:AL176"/>
    <mergeCell ref="A173:B174"/>
    <mergeCell ref="C173:J173"/>
    <mergeCell ref="L173:S173"/>
    <mergeCell ref="V173:X174"/>
    <mergeCell ref="Y173:AD174"/>
    <mergeCell ref="AE173:AL173"/>
    <mergeCell ref="AM173:AR174"/>
    <mergeCell ref="C174:J174"/>
    <mergeCell ref="K174:U174"/>
    <mergeCell ref="AE174:AL174"/>
    <mergeCell ref="A179:B180"/>
    <mergeCell ref="C179:J179"/>
    <mergeCell ref="L179:S179"/>
    <mergeCell ref="V179:X180"/>
    <mergeCell ref="Y179:AD180"/>
    <mergeCell ref="AE179:AL179"/>
    <mergeCell ref="AM179:AR180"/>
    <mergeCell ref="C180:J180"/>
    <mergeCell ref="K180:U180"/>
    <mergeCell ref="AE180:AL180"/>
    <mergeCell ref="A177:B178"/>
    <mergeCell ref="C177:J177"/>
    <mergeCell ref="L177:S177"/>
    <mergeCell ref="V177:X178"/>
    <mergeCell ref="Y177:AD178"/>
    <mergeCell ref="AE177:AL177"/>
    <mergeCell ref="AM177:AR178"/>
    <mergeCell ref="C178:J178"/>
    <mergeCell ref="K178:U178"/>
    <mergeCell ref="AE178:AL178"/>
    <mergeCell ref="A183:B184"/>
    <mergeCell ref="C183:J183"/>
    <mergeCell ref="L183:S183"/>
    <mergeCell ref="V183:X184"/>
    <mergeCell ref="Y183:AD184"/>
    <mergeCell ref="AE183:AL183"/>
    <mergeCell ref="AM183:AR184"/>
    <mergeCell ref="C184:J184"/>
    <mergeCell ref="K184:U184"/>
    <mergeCell ref="AE184:AL184"/>
    <mergeCell ref="A181:B182"/>
    <mergeCell ref="C181:J181"/>
    <mergeCell ref="L181:S181"/>
    <mergeCell ref="V181:X182"/>
    <mergeCell ref="Y181:AD182"/>
    <mergeCell ref="AE181:AL181"/>
    <mergeCell ref="AM181:AR182"/>
    <mergeCell ref="C182:J182"/>
    <mergeCell ref="K182:U182"/>
    <mergeCell ref="AE182:AL182"/>
    <mergeCell ref="A187:B188"/>
    <mergeCell ref="C187:J187"/>
    <mergeCell ref="L187:S187"/>
    <mergeCell ref="V187:X188"/>
    <mergeCell ref="Y187:AD188"/>
    <mergeCell ref="AE187:AL187"/>
    <mergeCell ref="AM187:AR188"/>
    <mergeCell ref="C188:J188"/>
    <mergeCell ref="K188:U188"/>
    <mergeCell ref="AE188:AL188"/>
    <mergeCell ref="A185:B186"/>
    <mergeCell ref="C185:J185"/>
    <mergeCell ref="L185:S185"/>
    <mergeCell ref="V185:X186"/>
    <mergeCell ref="Y185:AD186"/>
    <mergeCell ref="AE185:AL185"/>
    <mergeCell ref="AM185:AR186"/>
    <mergeCell ref="C186:J186"/>
    <mergeCell ref="K186:U186"/>
    <mergeCell ref="AE186:AL186"/>
    <mergeCell ref="A191:B192"/>
    <mergeCell ref="C191:J191"/>
    <mergeCell ref="L191:S191"/>
    <mergeCell ref="V191:X192"/>
    <mergeCell ref="Y191:AD192"/>
    <mergeCell ref="AE191:AL191"/>
    <mergeCell ref="AM191:AR192"/>
    <mergeCell ref="C192:J192"/>
    <mergeCell ref="K192:U192"/>
    <mergeCell ref="AE192:AL192"/>
    <mergeCell ref="A189:B190"/>
    <mergeCell ref="C189:J189"/>
    <mergeCell ref="L189:S189"/>
    <mergeCell ref="V189:X190"/>
    <mergeCell ref="Y189:AD190"/>
    <mergeCell ref="AE189:AL189"/>
    <mergeCell ref="AM189:AR190"/>
    <mergeCell ref="C190:J190"/>
    <mergeCell ref="K190:U190"/>
    <mergeCell ref="AE190:AL190"/>
    <mergeCell ref="A195:B196"/>
    <mergeCell ref="C195:J195"/>
    <mergeCell ref="L195:S195"/>
    <mergeCell ref="V195:X196"/>
    <mergeCell ref="Y195:AD196"/>
    <mergeCell ref="AE195:AL195"/>
    <mergeCell ref="AM195:AR196"/>
    <mergeCell ref="C196:J196"/>
    <mergeCell ref="K196:U196"/>
    <mergeCell ref="AE196:AL196"/>
    <mergeCell ref="A193:B194"/>
    <mergeCell ref="C193:J193"/>
    <mergeCell ref="L193:S193"/>
    <mergeCell ref="V193:X194"/>
    <mergeCell ref="Y193:AD194"/>
    <mergeCell ref="AE193:AL193"/>
    <mergeCell ref="AM193:AR194"/>
    <mergeCell ref="C194:J194"/>
    <mergeCell ref="K194:U194"/>
    <mergeCell ref="AE194:AL194"/>
    <mergeCell ref="A199:B200"/>
    <mergeCell ref="C199:J199"/>
    <mergeCell ref="L199:S199"/>
    <mergeCell ref="V199:X200"/>
    <mergeCell ref="Y199:AD200"/>
    <mergeCell ref="AE199:AL199"/>
    <mergeCell ref="AM199:AR200"/>
    <mergeCell ref="C200:J200"/>
    <mergeCell ref="K200:U200"/>
    <mergeCell ref="AE200:AL200"/>
    <mergeCell ref="A197:B198"/>
    <mergeCell ref="C197:J197"/>
    <mergeCell ref="L197:S197"/>
    <mergeCell ref="V197:X198"/>
    <mergeCell ref="Y197:AD198"/>
    <mergeCell ref="AE197:AL197"/>
    <mergeCell ref="AM197:AR198"/>
    <mergeCell ref="C198:J198"/>
    <mergeCell ref="K198:U198"/>
    <mergeCell ref="AE198:AL198"/>
    <mergeCell ref="A203:B204"/>
    <mergeCell ref="C203:J203"/>
    <mergeCell ref="L203:S203"/>
    <mergeCell ref="V203:X204"/>
    <mergeCell ref="Y203:AD204"/>
    <mergeCell ref="AE203:AL203"/>
    <mergeCell ref="AM203:AR204"/>
    <mergeCell ref="C204:J204"/>
    <mergeCell ref="K204:U204"/>
    <mergeCell ref="AE204:AL204"/>
    <mergeCell ref="A201:B202"/>
    <mergeCell ref="C201:J201"/>
    <mergeCell ref="L201:S201"/>
    <mergeCell ref="V201:X202"/>
    <mergeCell ref="Y201:AD202"/>
    <mergeCell ref="AE201:AL201"/>
    <mergeCell ref="AM201:AR202"/>
    <mergeCell ref="C202:J202"/>
    <mergeCell ref="K202:U202"/>
    <mergeCell ref="AE202:AL202"/>
    <mergeCell ref="A207:B208"/>
    <mergeCell ref="C207:J207"/>
    <mergeCell ref="L207:S207"/>
    <mergeCell ref="V207:X208"/>
    <mergeCell ref="Y207:AD208"/>
    <mergeCell ref="AE207:AL207"/>
    <mergeCell ref="AM207:AR208"/>
    <mergeCell ref="C208:J208"/>
    <mergeCell ref="K208:U208"/>
    <mergeCell ref="AE208:AL208"/>
    <mergeCell ref="A205:B206"/>
    <mergeCell ref="C205:J205"/>
    <mergeCell ref="L205:S205"/>
    <mergeCell ref="V205:X206"/>
    <mergeCell ref="Y205:AD206"/>
    <mergeCell ref="AE205:AL205"/>
    <mergeCell ref="AM205:AR206"/>
    <mergeCell ref="C206:J206"/>
    <mergeCell ref="K206:U206"/>
    <mergeCell ref="AE206:AL206"/>
    <mergeCell ref="A211:B212"/>
    <mergeCell ref="C211:J211"/>
    <mergeCell ref="L211:S211"/>
    <mergeCell ref="V211:X212"/>
    <mergeCell ref="Y211:AD212"/>
    <mergeCell ref="AE211:AL211"/>
    <mergeCell ref="AM211:AR212"/>
    <mergeCell ref="C212:J212"/>
    <mergeCell ref="K212:U212"/>
    <mergeCell ref="AE212:AL212"/>
    <mergeCell ref="A209:B210"/>
    <mergeCell ref="C209:J209"/>
    <mergeCell ref="L209:S209"/>
    <mergeCell ref="V209:X210"/>
    <mergeCell ref="Y209:AD210"/>
    <mergeCell ref="AE209:AL209"/>
    <mergeCell ref="AM209:AR210"/>
    <mergeCell ref="C210:J210"/>
    <mergeCell ref="K210:U210"/>
    <mergeCell ref="AE210:AL210"/>
    <mergeCell ref="A215:B216"/>
    <mergeCell ref="C215:J215"/>
    <mergeCell ref="L215:S215"/>
    <mergeCell ref="V215:X216"/>
    <mergeCell ref="Y215:AD216"/>
    <mergeCell ref="AE215:AL215"/>
    <mergeCell ref="AM215:AR216"/>
    <mergeCell ref="C216:J216"/>
    <mergeCell ref="K216:U216"/>
    <mergeCell ref="AE216:AL216"/>
    <mergeCell ref="A213:B214"/>
    <mergeCell ref="C213:J213"/>
    <mergeCell ref="L213:S213"/>
    <mergeCell ref="V213:X214"/>
    <mergeCell ref="Y213:AD214"/>
    <mergeCell ref="AE213:AL213"/>
    <mergeCell ref="AM213:AR214"/>
    <mergeCell ref="C214:J214"/>
    <mergeCell ref="K214:U214"/>
    <mergeCell ref="AE214:AL214"/>
    <mergeCell ref="A219:B220"/>
    <mergeCell ref="C219:J219"/>
    <mergeCell ref="L219:S219"/>
    <mergeCell ref="V219:X220"/>
    <mergeCell ref="Y219:AD220"/>
    <mergeCell ref="AE219:AL219"/>
    <mergeCell ref="AM219:AR220"/>
    <mergeCell ref="C220:J220"/>
    <mergeCell ref="K220:U220"/>
    <mergeCell ref="AE220:AL220"/>
    <mergeCell ref="A217:B218"/>
    <mergeCell ref="C217:J217"/>
    <mergeCell ref="L217:S217"/>
    <mergeCell ref="V217:X218"/>
    <mergeCell ref="Y217:AD218"/>
    <mergeCell ref="AE217:AL217"/>
    <mergeCell ref="AM217:AR218"/>
    <mergeCell ref="C218:J218"/>
    <mergeCell ref="K218:U218"/>
    <mergeCell ref="AE218:AL218"/>
    <mergeCell ref="A223:B224"/>
    <mergeCell ref="C223:J223"/>
    <mergeCell ref="L223:S223"/>
    <mergeCell ref="V223:X224"/>
    <mergeCell ref="Y223:AD224"/>
    <mergeCell ref="AE223:AL223"/>
    <mergeCell ref="AM223:AR224"/>
    <mergeCell ref="C224:J224"/>
    <mergeCell ref="K224:U224"/>
    <mergeCell ref="AE224:AL224"/>
    <mergeCell ref="A221:B222"/>
    <mergeCell ref="C221:J221"/>
    <mergeCell ref="L221:S221"/>
    <mergeCell ref="V221:X222"/>
    <mergeCell ref="Y221:AD222"/>
    <mergeCell ref="AE221:AL221"/>
    <mergeCell ref="AM221:AR222"/>
    <mergeCell ref="C222:J222"/>
    <mergeCell ref="K222:U222"/>
    <mergeCell ref="AE222:AL222"/>
    <mergeCell ref="A227:B228"/>
    <mergeCell ref="C227:J227"/>
    <mergeCell ref="L227:S227"/>
    <mergeCell ref="V227:X228"/>
    <mergeCell ref="Y227:AD228"/>
    <mergeCell ref="AE227:AL227"/>
    <mergeCell ref="AM227:AR228"/>
    <mergeCell ref="C228:J228"/>
    <mergeCell ref="K228:U228"/>
    <mergeCell ref="AE228:AL228"/>
    <mergeCell ref="A225:B226"/>
    <mergeCell ref="C225:J225"/>
    <mergeCell ref="L225:S225"/>
    <mergeCell ref="V225:X226"/>
    <mergeCell ref="Y225:AD226"/>
    <mergeCell ref="AE225:AL225"/>
    <mergeCell ref="AM225:AR226"/>
    <mergeCell ref="C226:J226"/>
    <mergeCell ref="K226:U226"/>
    <mergeCell ref="AE226:AL226"/>
    <mergeCell ref="A231:B232"/>
    <mergeCell ref="C231:J231"/>
    <mergeCell ref="L231:S231"/>
    <mergeCell ref="V231:X232"/>
    <mergeCell ref="Y231:AD232"/>
    <mergeCell ref="AE231:AL231"/>
    <mergeCell ref="AM231:AR232"/>
    <mergeCell ref="C232:J232"/>
    <mergeCell ref="K232:U232"/>
    <mergeCell ref="AE232:AL232"/>
    <mergeCell ref="A229:B230"/>
    <mergeCell ref="C229:J229"/>
    <mergeCell ref="L229:S229"/>
    <mergeCell ref="V229:X230"/>
    <mergeCell ref="Y229:AD230"/>
    <mergeCell ref="AE229:AL229"/>
    <mergeCell ref="AM229:AR230"/>
    <mergeCell ref="C230:J230"/>
    <mergeCell ref="K230:U230"/>
    <mergeCell ref="AE230:AL230"/>
    <mergeCell ref="A235:B236"/>
    <mergeCell ref="C235:J235"/>
    <mergeCell ref="L235:S235"/>
    <mergeCell ref="V235:X236"/>
    <mergeCell ref="Y235:AD236"/>
    <mergeCell ref="AE235:AL235"/>
    <mergeCell ref="AM235:AR236"/>
    <mergeCell ref="C236:J236"/>
    <mergeCell ref="K236:U236"/>
    <mergeCell ref="AE236:AL236"/>
    <mergeCell ref="A233:B234"/>
    <mergeCell ref="C233:J233"/>
    <mergeCell ref="L233:S233"/>
    <mergeCell ref="V233:X234"/>
    <mergeCell ref="Y233:AD234"/>
    <mergeCell ref="AE233:AL233"/>
    <mergeCell ref="AM233:AR234"/>
    <mergeCell ref="C234:J234"/>
    <mergeCell ref="K234:U234"/>
    <mergeCell ref="AE234:AL234"/>
    <mergeCell ref="A239:B240"/>
    <mergeCell ref="C239:J239"/>
    <mergeCell ref="L239:S239"/>
    <mergeCell ref="V239:X240"/>
    <mergeCell ref="Y239:AD240"/>
    <mergeCell ref="AE239:AL239"/>
    <mergeCell ref="AM239:AR240"/>
    <mergeCell ref="C240:J240"/>
    <mergeCell ref="K240:U240"/>
    <mergeCell ref="AE240:AL240"/>
    <mergeCell ref="A237:B238"/>
    <mergeCell ref="C237:J237"/>
    <mergeCell ref="L237:S237"/>
    <mergeCell ref="V237:X238"/>
    <mergeCell ref="Y237:AD238"/>
    <mergeCell ref="AE237:AL237"/>
    <mergeCell ref="AM237:AR238"/>
    <mergeCell ref="C238:J238"/>
    <mergeCell ref="K238:U238"/>
    <mergeCell ref="AE238:AL238"/>
    <mergeCell ref="A243:B244"/>
    <mergeCell ref="C243:J243"/>
    <mergeCell ref="L243:S243"/>
    <mergeCell ref="V243:X244"/>
    <mergeCell ref="Y243:AD244"/>
    <mergeCell ref="AE243:AL243"/>
    <mergeCell ref="AM243:AR244"/>
    <mergeCell ref="C244:J244"/>
    <mergeCell ref="K244:U244"/>
    <mergeCell ref="AE244:AL244"/>
    <mergeCell ref="A241:B242"/>
    <mergeCell ref="C241:J241"/>
    <mergeCell ref="L241:S241"/>
    <mergeCell ref="V241:X242"/>
    <mergeCell ref="Y241:AD242"/>
    <mergeCell ref="AE241:AL241"/>
    <mergeCell ref="AM241:AR242"/>
    <mergeCell ref="C242:J242"/>
    <mergeCell ref="K242:U242"/>
    <mergeCell ref="AE242:AL242"/>
    <mergeCell ref="A247:B248"/>
    <mergeCell ref="C247:J247"/>
    <mergeCell ref="L247:S247"/>
    <mergeCell ref="V247:X248"/>
    <mergeCell ref="Y247:AD248"/>
    <mergeCell ref="AE247:AL247"/>
    <mergeCell ref="AM247:AR248"/>
    <mergeCell ref="C248:J248"/>
    <mergeCell ref="K248:U248"/>
    <mergeCell ref="AE248:AL248"/>
    <mergeCell ref="A245:B246"/>
    <mergeCell ref="C245:J245"/>
    <mergeCell ref="L245:S245"/>
    <mergeCell ref="V245:X246"/>
    <mergeCell ref="Y245:AD246"/>
    <mergeCell ref="AE245:AL245"/>
    <mergeCell ref="AM245:AR246"/>
    <mergeCell ref="C246:J246"/>
    <mergeCell ref="K246:U246"/>
    <mergeCell ref="AE246:AL246"/>
    <mergeCell ref="A251:B252"/>
    <mergeCell ref="C251:J251"/>
    <mergeCell ref="L251:S251"/>
    <mergeCell ref="V251:X252"/>
    <mergeCell ref="Y251:AD252"/>
    <mergeCell ref="AE251:AL251"/>
    <mergeCell ref="AM251:AR252"/>
    <mergeCell ref="C252:J252"/>
    <mergeCell ref="K252:U252"/>
    <mergeCell ref="AE252:AL252"/>
    <mergeCell ref="A249:B250"/>
    <mergeCell ref="C249:J249"/>
    <mergeCell ref="L249:S249"/>
    <mergeCell ref="V249:X250"/>
    <mergeCell ref="Y249:AD250"/>
    <mergeCell ref="AE249:AL249"/>
    <mergeCell ref="AM249:AR250"/>
    <mergeCell ref="C250:J250"/>
    <mergeCell ref="K250:U250"/>
    <mergeCell ref="AE250:AL250"/>
    <mergeCell ref="A255:B256"/>
    <mergeCell ref="C255:J255"/>
    <mergeCell ref="L255:S255"/>
    <mergeCell ref="V255:X256"/>
    <mergeCell ref="Y255:AD256"/>
    <mergeCell ref="AE255:AL255"/>
    <mergeCell ref="AM255:AR256"/>
    <mergeCell ref="C256:J256"/>
    <mergeCell ref="K256:U256"/>
    <mergeCell ref="AE256:AL256"/>
    <mergeCell ref="A253:B254"/>
    <mergeCell ref="C253:J253"/>
    <mergeCell ref="L253:S253"/>
    <mergeCell ref="V253:X254"/>
    <mergeCell ref="Y253:AD254"/>
    <mergeCell ref="AE253:AL253"/>
    <mergeCell ref="AM253:AR254"/>
    <mergeCell ref="C254:J254"/>
    <mergeCell ref="K254:U254"/>
    <mergeCell ref="AE254:AL254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ignoredErrors>
    <ignoredError sqref="C17:AR26 C27:AR42 C43:AR60 C62:J256 C61 AE61:AL210 AE211:AL25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"/>
  <sheetViews>
    <sheetView showGridLines="0" zoomScale="90" zoomScaleNormal="90" workbookViewId="0">
      <selection activeCell="AU2" sqref="AU2:AX2"/>
    </sheetView>
  </sheetViews>
  <sheetFormatPr defaultColWidth="2.125" defaultRowHeight="24" customHeight="1" x14ac:dyDescent="0.15"/>
  <cols>
    <col min="1" max="43" width="2.125" style="14"/>
    <col min="44" max="44" width="2.125" style="14" customWidth="1"/>
    <col min="45" max="16384" width="2.125" style="14"/>
  </cols>
  <sheetData>
    <row r="1" spans="1:51" ht="24" customHeight="1" thickTop="1" thickBot="1" x14ac:dyDescent="0.2">
      <c r="A1" s="116" t="s">
        <v>31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8"/>
    </row>
    <row r="2" spans="1:51" ht="24" customHeight="1" thickBo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1"/>
      <c r="AU2" s="107"/>
      <c r="AV2" s="108"/>
      <c r="AW2" s="108"/>
      <c r="AX2" s="109"/>
      <c r="AY2" s="15" t="s">
        <v>34</v>
      </c>
    </row>
    <row r="3" spans="1:51" ht="24" customHeight="1" thickBot="1" x14ac:dyDescent="0.2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4"/>
      <c r="AY3" s="15" t="s">
        <v>39</v>
      </c>
    </row>
    <row r="4" spans="1:51" ht="24" customHeight="1" thickTop="1" x14ac:dyDescent="0.15">
      <c r="AY4" s="15" t="s">
        <v>93</v>
      </c>
    </row>
    <row r="5" spans="1:51" ht="24" customHeight="1" x14ac:dyDescent="0.15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Y5" s="15" t="s">
        <v>95</v>
      </c>
    </row>
    <row r="7" spans="1:51" ht="24" customHeight="1" x14ac:dyDescent="0.15">
      <c r="AB7" s="16"/>
      <c r="AC7" s="16"/>
      <c r="AD7" s="16"/>
      <c r="AE7" s="16"/>
      <c r="AF7" s="16"/>
      <c r="AG7" s="16"/>
      <c r="AH7" s="16"/>
      <c r="AP7" s="17" t="str">
        <f>IF(AR7="","",IF($AR$7&gt;=43831,"令和"&amp;YEAR($AR$7)-2018,IF($AR$7&gt;=43586,"令和元",TEXT($AR$7,"ggg")&amp;IF(TEXT($AR$7,"e")="1","元",TEXT($AR$7,"e"))))&amp;TEXT($AR$7,"年m月d日"))</f>
        <v/>
      </c>
      <c r="AR7" s="18" t="str">
        <f>IF($AU$2="","",IF(VLOOKUP($AU$2,'02　利用者データ'!$A$4:$S$504,18,FALSE)="","",VLOOKUP($AU$2,'02　利用者データ'!$A$4:$S$504,18,FALSE)))</f>
        <v/>
      </c>
    </row>
    <row r="9" spans="1:51" ht="24" customHeight="1" x14ac:dyDescent="0.15">
      <c r="A9" s="14" t="s">
        <v>33</v>
      </c>
      <c r="F9" s="14" t="str">
        <f>IF('01　基本データ'!I17="","川口市長",'01　基本データ'!I17)</f>
        <v>川口市長</v>
      </c>
    </row>
    <row r="11" spans="1:51" ht="36" customHeight="1" x14ac:dyDescent="0.15">
      <c r="A11" s="85" t="str">
        <f>IF('01　基本データ'!I16="","　私は、子ども・子育て支援法第７条第１０項第４号ハの政令で定める施設(企業主導型保育事業)を利用していることについて、居住地である川口市に報告します。","　私は、子ども・子育て支援法第７条第１０項第４号ハの政令で定める施設(企業主導型保育事業)を利用していることについて、居住地である"&amp;'01　基本データ'!I16&amp;"に報告します。")</f>
        <v>　私は、子ども・子育て支援法第７条第１０項第４号ハの政令で定める施設(企業主導型保育事業)を利用していることについて、居住地である川口市に報告します。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X11" s="19"/>
    </row>
    <row r="12" spans="1:51" ht="24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51" ht="24" customHeight="1" x14ac:dyDescent="0.15">
      <c r="A13" s="89" t="s">
        <v>20</v>
      </c>
      <c r="B13" s="89"/>
      <c r="C13" s="90" t="s">
        <v>24</v>
      </c>
      <c r="D13" s="90"/>
      <c r="E13" s="90"/>
      <c r="F13" s="90"/>
      <c r="G13" s="90"/>
      <c r="H13" s="110" t="str">
        <f>IF($AU$2="","",IF(VLOOKUP($AU$2,'02　利用者データ'!$A$4:$S$504,3,FALSE)="","",VLOOKUP($AU$2,'02　利用者データ'!$A$4:$S$504,3,FALSE)))</f>
        <v/>
      </c>
      <c r="I13" s="110" t="str">
        <f>IF($AU$2="","",VLOOKUP($AU$2,'02　利用者データ'!$A$4:$O$504,7,FALSE))</f>
        <v/>
      </c>
      <c r="J13" s="110" t="str">
        <f>IF($AU$2="","",VLOOKUP($AU$2,'02　利用者データ'!$A$4:$O$504,7,FALSE))</f>
        <v/>
      </c>
      <c r="K13" s="110" t="str">
        <f>IF($AU$2="","",VLOOKUP($AU$2,'02　利用者データ'!$A$4:$O$504,7,FALSE))</f>
        <v/>
      </c>
      <c r="L13" s="110" t="str">
        <f>IF($AU$2="","",VLOOKUP($AU$2,'02　利用者データ'!$A$4:$O$504,7,FALSE))</f>
        <v/>
      </c>
      <c r="M13" s="110" t="str">
        <f>IF($AU$2="","",VLOOKUP($AU$2,'02　利用者データ'!$A$4:$O$504,7,FALSE))</f>
        <v/>
      </c>
      <c r="N13" s="110" t="str">
        <f>IF($AU$2="","",VLOOKUP($AU$2,'02　利用者データ'!$A$4:$O$504,7,FALSE))</f>
        <v/>
      </c>
      <c r="O13" s="110" t="str">
        <f>IF($AU$2="","",VLOOKUP($AU$2,'02　利用者データ'!$A$4:$O$504,7,FALSE))</f>
        <v/>
      </c>
      <c r="P13" s="110" t="str">
        <f>IF($AU$2="","",VLOOKUP($AU$2,'02　利用者データ'!$A$4:$O$504,7,FALSE))</f>
        <v/>
      </c>
      <c r="Q13" s="110" t="str">
        <f>IF($AU$2="","",VLOOKUP($AU$2,'02　利用者データ'!$A$4:$O$504,7,FALSE))</f>
        <v/>
      </c>
      <c r="R13" s="110" t="str">
        <f>IF($AU$2="","",VLOOKUP($AU$2,'02　利用者データ'!$A$4:$O$504,7,FALSE))</f>
        <v/>
      </c>
      <c r="S13" s="110" t="str">
        <f>IF($AU$2="","",VLOOKUP($AU$2,'02　利用者データ'!$A$4:$O$504,7,FALSE))</f>
        <v/>
      </c>
      <c r="T13" s="110" t="str">
        <f>IF($AU$2="","",VLOOKUP($AU$2,'02　利用者データ'!$A$4:$O$504,7,FALSE))</f>
        <v/>
      </c>
      <c r="U13" s="93" t="s">
        <v>26</v>
      </c>
      <c r="V13" s="93"/>
      <c r="W13" s="93"/>
      <c r="X13" s="93"/>
      <c r="Y13" s="93"/>
      <c r="Z13" s="21" t="s">
        <v>10</v>
      </c>
      <c r="AA13" s="100" t="str">
        <f>IF($AU$2="","",IF(VLOOKUP($AU$2,'02　利用者データ'!$A$4:$S$504,5,FALSE)="","",VLOOKUP($AU$2,'02　利用者データ'!$A$4:$S$504,5,FALSE)))</f>
        <v/>
      </c>
      <c r="AB13" s="100" t="str">
        <f>IF($AU$2="","",VLOOKUP($AU$2,'02　利用者データ'!$A$4:$O$504,7,FALSE))</f>
        <v/>
      </c>
      <c r="AC13" s="100" t="str">
        <f>IF($AU$2="","",VLOOKUP($AU$2,'02　利用者データ'!$A$4:$O$504,7,FALSE))</f>
        <v/>
      </c>
      <c r="AD13" s="100" t="str">
        <f>IF($AU$2="","",VLOOKUP($AU$2,'02　利用者データ'!$A$4:$O$504,7,FALSE))</f>
        <v/>
      </c>
      <c r="AE13" s="100" t="str">
        <f>IF($AU$2="","",VLOOKUP($AU$2,'02　利用者データ'!$A$4:$O$504,7,FALSE))</f>
        <v/>
      </c>
      <c r="AF13" s="100" t="str">
        <f>IF($AU$2="","",VLOOKUP($AU$2,'02　利用者データ'!$A$4:$O$504,7,FALSE))</f>
        <v/>
      </c>
      <c r="AG13" s="100" t="str">
        <f>IF($AU$2="","",VLOOKUP($AU$2,'02　利用者データ'!$A$4:$O$504,7,FALSE))</f>
        <v/>
      </c>
      <c r="AH13" s="100" t="str">
        <f>IF($AU$2="","",VLOOKUP($AU$2,'02　利用者データ'!$A$4:$O$504,7,FALSE))</f>
        <v/>
      </c>
      <c r="AI13" s="100" t="str">
        <f>IF($AU$2="","",VLOOKUP($AU$2,'02　利用者データ'!$A$4:$O$504,7,FALSE))</f>
        <v/>
      </c>
      <c r="AJ13" s="115" t="s">
        <v>16</v>
      </c>
      <c r="AK13" s="115"/>
      <c r="AL13" s="100" t="str">
        <f>IF($AU$2="","",IF(VLOOKUP($AU$2,'02　利用者データ'!$A$4:$S$504,8,FALSE)="","",VLOOKUP($AU$2,'02　利用者データ'!$A$4:$S$504,8,FALSE)))</f>
        <v/>
      </c>
      <c r="AM13" s="100" t="str">
        <f>IF($AU$2="","",VLOOKUP($AU$2,'02　利用者データ'!$A$4:$O$504,7,FALSE))</f>
        <v/>
      </c>
      <c r="AN13" s="100" t="str">
        <f>IF($AU$2="","",VLOOKUP($AU$2,'02　利用者データ'!$A$4:$O$504,7,FALSE))</f>
        <v/>
      </c>
      <c r="AO13" s="100" t="str">
        <f>IF($AU$2="","",VLOOKUP($AU$2,'02　利用者データ'!$A$4:$O$504,7,FALSE))</f>
        <v/>
      </c>
      <c r="AP13" s="100" t="str">
        <f>IF($AU$2="","",VLOOKUP($AU$2,'02　利用者データ'!$A$4:$O$504,7,FALSE))</f>
        <v/>
      </c>
      <c r="AQ13" s="100" t="str">
        <f>IF($AU$2="","",VLOOKUP($AU$2,'02　利用者データ'!$A$4:$O$504,7,FALSE))</f>
        <v/>
      </c>
      <c r="AR13" s="111" t="str">
        <f>IF($AU$2="","",VLOOKUP($AU$2,'02　利用者データ'!$A$4:$O$504,7,FALSE))</f>
        <v/>
      </c>
    </row>
    <row r="14" spans="1:51" ht="24" customHeight="1" x14ac:dyDescent="0.15">
      <c r="A14" s="89"/>
      <c r="B14" s="89"/>
      <c r="C14" s="92" t="s">
        <v>23</v>
      </c>
      <c r="D14" s="92"/>
      <c r="E14" s="92"/>
      <c r="F14" s="92"/>
      <c r="G14" s="92"/>
      <c r="H14" s="94" t="str">
        <f>IF($AU$2="","",IF(VLOOKUP($AU$2,'02　利用者データ'!$A$4:$S$504,2,FALSE)="","",VLOOKUP($AU$2,'02　利用者データ'!$A$4:$S$504,2,FALSE)))</f>
        <v/>
      </c>
      <c r="I14" s="94" t="str">
        <f>IF($AU$2="","",VLOOKUP($AU$2,'02　利用者データ'!$A$4:$O$504,7,FALSE))</f>
        <v/>
      </c>
      <c r="J14" s="94" t="str">
        <f>IF($AU$2="","",VLOOKUP($AU$2,'02　利用者データ'!$A$4:$O$504,7,FALSE))</f>
        <v/>
      </c>
      <c r="K14" s="94" t="str">
        <f>IF($AU$2="","",VLOOKUP($AU$2,'02　利用者データ'!$A$4:$O$504,7,FALSE))</f>
        <v/>
      </c>
      <c r="L14" s="94" t="str">
        <f>IF($AU$2="","",VLOOKUP($AU$2,'02　利用者データ'!$A$4:$O$504,7,FALSE))</f>
        <v/>
      </c>
      <c r="M14" s="94" t="str">
        <f>IF($AU$2="","",VLOOKUP($AU$2,'02　利用者データ'!$A$4:$O$504,7,FALSE))</f>
        <v/>
      </c>
      <c r="N14" s="94" t="str">
        <f>IF($AU$2="","",VLOOKUP($AU$2,'02　利用者データ'!$A$4:$O$504,7,FALSE))</f>
        <v/>
      </c>
      <c r="O14" s="94" t="str">
        <f>IF($AU$2="","",VLOOKUP($AU$2,'02　利用者データ'!$A$4:$O$504,7,FALSE))</f>
        <v/>
      </c>
      <c r="P14" s="94" t="str">
        <f>IF($AU$2="","",VLOOKUP($AU$2,'02　利用者データ'!$A$4:$O$504,7,FALSE))</f>
        <v/>
      </c>
      <c r="Q14" s="94" t="str">
        <f>IF($AU$2="","",VLOOKUP($AU$2,'02　利用者データ'!$A$4:$O$504,7,FALSE))</f>
        <v/>
      </c>
      <c r="R14" s="94" t="str">
        <f>IF($AU$2="","",VLOOKUP($AU$2,'02　利用者データ'!$A$4:$O$504,7,FALSE))</f>
        <v/>
      </c>
      <c r="S14" s="94" t="str">
        <f>IF($AU$2="","",VLOOKUP($AU$2,'02　利用者データ'!$A$4:$O$504,7,FALSE))</f>
        <v/>
      </c>
      <c r="T14" s="94" t="str">
        <f>IF($AU$2="","",VLOOKUP($AU$2,'02　利用者データ'!$A$4:$O$504,7,FALSE))</f>
        <v/>
      </c>
      <c r="U14" s="93"/>
      <c r="V14" s="93"/>
      <c r="W14" s="93"/>
      <c r="X14" s="93"/>
      <c r="Y14" s="93"/>
      <c r="Z14" s="97" t="str">
        <f>IF($AU$2="","",IF(VLOOKUP($AU$2,'02　利用者データ'!$A$4:$S$504,6,FALSE)="","",VLOOKUP($AU$2,'02　利用者データ'!$A$4:$S$504,6,FALSE)))</f>
        <v/>
      </c>
      <c r="AA14" s="98" t="str">
        <f>IF($AU$2="","",VLOOKUP($AU$2,'02　利用者データ'!$A$4:$O$504,7,FALSE))</f>
        <v/>
      </c>
      <c r="AB14" s="98" t="str">
        <f>IF($AU$2="","",VLOOKUP($AU$2,'02　利用者データ'!$A$4:$O$504,7,FALSE))</f>
        <v/>
      </c>
      <c r="AC14" s="98" t="str">
        <f>IF($AU$2="","",VLOOKUP($AU$2,'02　利用者データ'!$A$4:$O$504,7,FALSE))</f>
        <v/>
      </c>
      <c r="AD14" s="98" t="str">
        <f>IF($AU$2="","",VLOOKUP($AU$2,'02　利用者データ'!$A$4:$O$504,7,FALSE))</f>
        <v/>
      </c>
      <c r="AE14" s="98" t="str">
        <f>IF($AU$2="","",VLOOKUP($AU$2,'02　利用者データ'!$A$4:$O$504,7,FALSE))</f>
        <v/>
      </c>
      <c r="AF14" s="98" t="str">
        <f>IF($AU$2="","",VLOOKUP($AU$2,'02　利用者データ'!$A$4:$O$504,7,FALSE))</f>
        <v/>
      </c>
      <c r="AG14" s="98" t="str">
        <f>IF($AU$2="","",VLOOKUP($AU$2,'02　利用者データ'!$A$4:$O$504,7,FALSE))</f>
        <v/>
      </c>
      <c r="AH14" s="98" t="str">
        <f>IF($AU$2="","",VLOOKUP($AU$2,'02　利用者データ'!$A$4:$O$504,7,FALSE))</f>
        <v/>
      </c>
      <c r="AI14" s="98" t="str">
        <f>IF($AU$2="","",VLOOKUP($AU$2,'02　利用者データ'!$A$4:$O$504,7,FALSE))</f>
        <v/>
      </c>
      <c r="AJ14" s="98" t="str">
        <f>IF($AU$2="","",VLOOKUP($AU$2,'02　利用者データ'!$A$4:$O$504,7,FALSE))</f>
        <v/>
      </c>
      <c r="AK14" s="98" t="str">
        <f>IF($AU$2="","",VLOOKUP($AU$2,'02　利用者データ'!$A$4:$O$504,7,FALSE))</f>
        <v/>
      </c>
      <c r="AL14" s="98" t="str">
        <f>IF($AU$2="","",VLOOKUP($AU$2,'02　利用者データ'!$A$4:$O$504,7,FALSE))</f>
        <v/>
      </c>
      <c r="AM14" s="98" t="str">
        <f>IF($AU$2="","",VLOOKUP($AU$2,'02　利用者データ'!$A$4:$O$504,7,FALSE))</f>
        <v/>
      </c>
      <c r="AN14" s="98" t="str">
        <f>IF($AU$2="","",VLOOKUP($AU$2,'02　利用者データ'!$A$4:$O$504,7,FALSE))</f>
        <v/>
      </c>
      <c r="AO14" s="98" t="str">
        <f>IF($AU$2="","",VLOOKUP($AU$2,'02　利用者データ'!$A$4:$O$504,7,FALSE))</f>
        <v/>
      </c>
      <c r="AP14" s="98" t="str">
        <f>IF($AU$2="","",VLOOKUP($AU$2,'02　利用者データ'!$A$4:$O$504,7,FALSE))</f>
        <v/>
      </c>
      <c r="AQ14" s="98" t="str">
        <f>IF($AU$2="","",VLOOKUP($AU$2,'02　利用者データ'!$A$4:$O$504,7,FALSE))</f>
        <v/>
      </c>
      <c r="AR14" s="99" t="str">
        <f>IF($AU$2="","",VLOOKUP($AU$2,'02　利用者データ'!$A$4:$O$504,7,FALSE))</f>
        <v/>
      </c>
    </row>
    <row r="15" spans="1:51" ht="24" customHeight="1" x14ac:dyDescent="0.15">
      <c r="A15" s="89"/>
      <c r="B15" s="89"/>
      <c r="C15" s="93"/>
      <c r="D15" s="93"/>
      <c r="E15" s="93"/>
      <c r="F15" s="93"/>
      <c r="G15" s="93"/>
      <c r="H15" s="95" t="str">
        <f>IF($AU$2="","",VLOOKUP($AU$2,'02　利用者データ'!$A$4:$O$504,3,FALSE))</f>
        <v/>
      </c>
      <c r="I15" s="95" t="str">
        <f>IF($AU$2="","",VLOOKUP($AU$2,'02　利用者データ'!$A$4:$O$504,7,FALSE))</f>
        <v/>
      </c>
      <c r="J15" s="95" t="str">
        <f>IF($AU$2="","",VLOOKUP($AU$2,'02　利用者データ'!$A$4:$O$504,7,FALSE))</f>
        <v/>
      </c>
      <c r="K15" s="95" t="str">
        <f>IF($AU$2="","",VLOOKUP($AU$2,'02　利用者データ'!$A$4:$O$504,7,FALSE))</f>
        <v/>
      </c>
      <c r="L15" s="95" t="str">
        <f>IF($AU$2="","",VLOOKUP($AU$2,'02　利用者データ'!$A$4:$O$504,7,FALSE))</f>
        <v/>
      </c>
      <c r="M15" s="95" t="str">
        <f>IF($AU$2="","",VLOOKUP($AU$2,'02　利用者データ'!$A$4:$O$504,7,FALSE))</f>
        <v/>
      </c>
      <c r="N15" s="95" t="str">
        <f>IF($AU$2="","",VLOOKUP($AU$2,'02　利用者データ'!$A$4:$O$504,7,FALSE))</f>
        <v/>
      </c>
      <c r="O15" s="95" t="str">
        <f>IF($AU$2="","",VLOOKUP($AU$2,'02　利用者データ'!$A$4:$O$504,7,FALSE))</f>
        <v/>
      </c>
      <c r="P15" s="95" t="str">
        <f>IF($AU$2="","",VLOOKUP($AU$2,'02　利用者データ'!$A$4:$O$504,7,FALSE))</f>
        <v/>
      </c>
      <c r="Q15" s="95" t="str">
        <f>IF($AU$2="","",VLOOKUP($AU$2,'02　利用者データ'!$A$4:$O$504,7,FALSE))</f>
        <v/>
      </c>
      <c r="R15" s="95" t="str">
        <f>IF($AU$2="","",VLOOKUP($AU$2,'02　利用者データ'!$A$4:$O$504,7,FALSE))</f>
        <v/>
      </c>
      <c r="S15" s="95" t="str">
        <f>IF($AU$2="","",VLOOKUP($AU$2,'02　利用者データ'!$A$4:$O$504,7,FALSE))</f>
        <v/>
      </c>
      <c r="T15" s="95" t="str">
        <f>IF($AU$2="","",VLOOKUP($AU$2,'02　利用者データ'!$A$4:$O$504,7,FALSE))</f>
        <v/>
      </c>
      <c r="U15" s="93" t="s">
        <v>25</v>
      </c>
      <c r="V15" s="93"/>
      <c r="W15" s="93"/>
      <c r="X15" s="93"/>
      <c r="Y15" s="93"/>
      <c r="Z15" s="105" t="str">
        <f>IF(AR15="","",IF($AR$15&gt;=43831,"令和"&amp;YEAR($AR$15)-2018,IF($AR$15&gt;=43586,"令和元",TEXT($AR$15,"ggg")&amp;IF(TEXT($AR$15,"e")="1","元",TEXT($AR$15,"e"))))&amp;TEXT($AR$15,"年m月d日"))</f>
        <v/>
      </c>
      <c r="AA15" s="106" t="str">
        <f t="shared" ref="AA15:AG15" si="0">IF(AA11&gt;=43831,"令和"&amp;YEAR(AA11)-2018,IF(AA11&gt;=43586,"令和元",TEXT(AA11,"ggg")&amp;IF(TEXT(AA11,"e")="1","元",TEXT(AA11,"e"))))&amp;TEXT(AA11,"年m月d日")</f>
        <v>明治33年1月0日</v>
      </c>
      <c r="AB15" s="106" t="str">
        <f t="shared" si="0"/>
        <v>明治33年1月0日</v>
      </c>
      <c r="AC15" s="106" t="str">
        <f t="shared" si="0"/>
        <v>明治33年1月0日</v>
      </c>
      <c r="AD15" s="106" t="str">
        <f t="shared" si="0"/>
        <v>明治33年1月0日</v>
      </c>
      <c r="AE15" s="106" t="str">
        <f t="shared" si="0"/>
        <v>明治33年1月0日</v>
      </c>
      <c r="AF15" s="106" t="str">
        <f t="shared" si="0"/>
        <v>明治33年1月0日</v>
      </c>
      <c r="AG15" s="106" t="str">
        <f t="shared" si="0"/>
        <v>明治33年1月0日</v>
      </c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3" t="str">
        <f>IF($AU$2="","",IF(VLOOKUP($AU$2,'02　利用者データ'!$A$4:$S$504,7,FALSE)="","",VLOOKUP($AU$2,'02　利用者データ'!$A$4:$S$504,7,FALSE)))</f>
        <v/>
      </c>
    </row>
    <row r="16" spans="1:51" ht="24" customHeight="1" x14ac:dyDescent="0.15">
      <c r="A16" s="89" t="s">
        <v>28</v>
      </c>
      <c r="B16" s="89"/>
      <c r="C16" s="90" t="s">
        <v>24</v>
      </c>
      <c r="D16" s="90"/>
      <c r="E16" s="90"/>
      <c r="F16" s="90"/>
      <c r="G16" s="90"/>
      <c r="H16" s="91" t="str">
        <f>IF($AU$2="","",IF(VLOOKUP($AU$2,'02　利用者データ'!$A$4:$S$504,10,FALSE)="","",VLOOKUP($AU$2,'02　利用者データ'!$A$4:$S$504,10,FALSE)))</f>
        <v/>
      </c>
      <c r="I16" s="91" t="str">
        <f>IF($AU$2="","",VLOOKUP($AU$2,'02　利用者データ'!$A$4:$O$504,7,FALSE))</f>
        <v/>
      </c>
      <c r="J16" s="91" t="str">
        <f>IF($AU$2="","",VLOOKUP($AU$2,'02　利用者データ'!$A$4:$O$504,7,FALSE))</f>
        <v/>
      </c>
      <c r="K16" s="91" t="str">
        <f>IF($AU$2="","",VLOOKUP($AU$2,'02　利用者データ'!$A$4:$O$504,7,FALSE))</f>
        <v/>
      </c>
      <c r="L16" s="91" t="str">
        <f>IF($AU$2="","",VLOOKUP($AU$2,'02　利用者データ'!$A$4:$O$504,7,FALSE))</f>
        <v/>
      </c>
      <c r="M16" s="91" t="str">
        <f>IF($AU$2="","",VLOOKUP($AU$2,'02　利用者データ'!$A$4:$O$504,7,FALSE))</f>
        <v/>
      </c>
      <c r="N16" s="91" t="str">
        <f>IF($AU$2="","",VLOOKUP($AU$2,'02　利用者データ'!$A$4:$O$504,7,FALSE))</f>
        <v/>
      </c>
      <c r="O16" s="91" t="str">
        <f>IF($AU$2="","",VLOOKUP($AU$2,'02　利用者データ'!$A$4:$O$504,7,FALSE))</f>
        <v/>
      </c>
      <c r="P16" s="91" t="str">
        <f>IF($AU$2="","",VLOOKUP($AU$2,'02　利用者データ'!$A$4:$O$504,7,FALSE))</f>
        <v/>
      </c>
      <c r="Q16" s="91" t="str">
        <f>IF($AU$2="","",VLOOKUP($AU$2,'02　利用者データ'!$A$4:$O$504,7,FALSE))</f>
        <v/>
      </c>
      <c r="R16" s="91" t="str">
        <f>IF($AU$2="","",VLOOKUP($AU$2,'02　利用者データ'!$A$4:$O$504,7,FALSE))</f>
        <v/>
      </c>
      <c r="S16" s="91" t="str">
        <f>IF($AU$2="","",VLOOKUP($AU$2,'02　利用者データ'!$A$4:$O$504,7,FALSE))</f>
        <v/>
      </c>
      <c r="T16" s="91" t="str">
        <f>IF($AU$2="","",VLOOKUP($AU$2,'02　利用者データ'!$A$4:$O$504,7,FALSE))</f>
        <v/>
      </c>
      <c r="U16" s="96" t="s">
        <v>27</v>
      </c>
      <c r="V16" s="96"/>
      <c r="W16" s="93"/>
      <c r="X16" s="93"/>
      <c r="Y16" s="93"/>
      <c r="Z16" s="21" t="s">
        <v>10</v>
      </c>
      <c r="AA16" s="100" t="str">
        <f>IF($AU$2="","",IF(VLOOKUP($AU$2,'02　利用者データ'!$A$4:$S$504,12,FALSE)="","",VLOOKUP($AU$2,'02　利用者データ'!$A$4:$S$504,12,FALSE)))</f>
        <v/>
      </c>
      <c r="AB16" s="100" t="str">
        <f>IF($AU$2="","",VLOOKUP($AU$2,'02　利用者データ'!$A$4:$O$504,7,FALSE))</f>
        <v/>
      </c>
      <c r="AC16" s="100" t="str">
        <f>IF($AU$2="","",VLOOKUP($AU$2,'02　利用者データ'!$A$4:$O$504,7,FALSE))</f>
        <v/>
      </c>
      <c r="AD16" s="100" t="str">
        <f>IF($AU$2="","",VLOOKUP($AU$2,'02　利用者データ'!$A$4:$O$504,7,FALSE))</f>
        <v/>
      </c>
      <c r="AE16" s="100" t="str">
        <f>IF($AU$2="","",VLOOKUP($AU$2,'02　利用者データ'!$A$4:$O$504,7,FALSE))</f>
        <v/>
      </c>
      <c r="AF16" s="100" t="str">
        <f>IF($AU$2="","",VLOOKUP($AU$2,'02　利用者データ'!$A$4:$O$504,7,FALSE))</f>
        <v/>
      </c>
      <c r="AG16" s="100" t="str">
        <f>IF($AU$2="","",VLOOKUP($AU$2,'02　利用者データ'!$A$4:$O$504,7,FALSE))</f>
        <v/>
      </c>
      <c r="AH16" s="100" t="str">
        <f>IF($AU$2="","",VLOOKUP($AU$2,'02　利用者データ'!$A$4:$O$504,7,FALSE))</f>
        <v/>
      </c>
      <c r="AI16" s="100" t="str">
        <f>IF($AU$2="","",VLOOKUP($AU$2,'02　利用者データ'!$A$4:$O$504,7,FALSE))</f>
        <v/>
      </c>
      <c r="AJ16" s="24"/>
      <c r="AK16" s="24"/>
      <c r="AL16" s="24"/>
      <c r="AM16" s="24"/>
      <c r="AN16" s="24"/>
      <c r="AO16" s="24"/>
      <c r="AP16" s="24"/>
      <c r="AQ16" s="24"/>
      <c r="AR16" s="25" t="str">
        <f>IF($AU$2="","",IF(VLOOKUP($AU$2,'02　利用者データ'!$A$4:$S$504,14,FALSE)="","",VLOOKUP($AU$2,'02　利用者データ'!$A$4:$S$504,14,FALSE)))</f>
        <v/>
      </c>
    </row>
    <row r="17" spans="1:44" ht="24" customHeight="1" x14ac:dyDescent="0.15">
      <c r="A17" s="89"/>
      <c r="B17" s="89"/>
      <c r="C17" s="92" t="s">
        <v>23</v>
      </c>
      <c r="D17" s="92"/>
      <c r="E17" s="92"/>
      <c r="F17" s="92"/>
      <c r="G17" s="92"/>
      <c r="H17" s="94" t="str">
        <f>IF($AU$2="","",IF(VLOOKUP($AU$2,'02　利用者データ'!$A$4:$S$504,9,FALSE)="","",VLOOKUP($AU$2,'02　利用者データ'!$A$4:$S$504,9,FALSE)))</f>
        <v/>
      </c>
      <c r="I17" s="94" t="str">
        <f>IF($AU$2="","",VLOOKUP($AU$2,'02　利用者データ'!$A$4:$O$504,7,FALSE))</f>
        <v/>
      </c>
      <c r="J17" s="94" t="str">
        <f>IF($AU$2="","",VLOOKUP($AU$2,'02　利用者データ'!$A$4:$O$504,7,FALSE))</f>
        <v/>
      </c>
      <c r="K17" s="94" t="str">
        <f>IF($AU$2="","",VLOOKUP($AU$2,'02　利用者データ'!$A$4:$O$504,7,FALSE))</f>
        <v/>
      </c>
      <c r="L17" s="94" t="str">
        <f>IF($AU$2="","",VLOOKUP($AU$2,'02　利用者データ'!$A$4:$O$504,7,FALSE))</f>
        <v/>
      </c>
      <c r="M17" s="94" t="str">
        <f>IF($AU$2="","",VLOOKUP($AU$2,'02　利用者データ'!$A$4:$O$504,7,FALSE))</f>
        <v/>
      </c>
      <c r="N17" s="94" t="str">
        <f>IF($AU$2="","",VLOOKUP($AU$2,'02　利用者データ'!$A$4:$O$504,7,FALSE))</f>
        <v/>
      </c>
      <c r="O17" s="94" t="str">
        <f>IF($AU$2="","",VLOOKUP($AU$2,'02　利用者データ'!$A$4:$O$504,7,FALSE))</f>
        <v/>
      </c>
      <c r="P17" s="94" t="str">
        <f>IF($AU$2="","",VLOOKUP($AU$2,'02　利用者データ'!$A$4:$O$504,7,FALSE))</f>
        <v/>
      </c>
      <c r="Q17" s="94" t="str">
        <f>IF($AU$2="","",VLOOKUP($AU$2,'02　利用者データ'!$A$4:$O$504,7,FALSE))</f>
        <v/>
      </c>
      <c r="R17" s="94" t="str">
        <f>IF($AU$2="","",VLOOKUP($AU$2,'02　利用者データ'!$A$4:$O$504,7,FALSE))</f>
        <v/>
      </c>
      <c r="S17" s="94" t="str">
        <f>IF($AU$2="","",VLOOKUP($AU$2,'02　利用者データ'!$A$4:$O$504,7,FALSE))</f>
        <v/>
      </c>
      <c r="T17" s="94" t="str">
        <f>IF($AU$2="","",VLOOKUP($AU$2,'02　利用者データ'!$A$4:$O$504,7,FALSE))</f>
        <v/>
      </c>
      <c r="U17" s="93"/>
      <c r="V17" s="93"/>
      <c r="W17" s="93"/>
      <c r="X17" s="93"/>
      <c r="Y17" s="93"/>
      <c r="Z17" s="97" t="str">
        <f>IF($AU$2="","",IF(VLOOKUP($AU$2,'02　利用者データ'!$A$4:$O$504,13,FALSE)="","",VLOOKUP($AU$2,'02　利用者データ'!$A$4:$O$504,13,FALSE)))</f>
        <v/>
      </c>
      <c r="AA17" s="98" t="str">
        <f>IF($AU$2="","",IF(VLOOKUP($AU$2,'02　利用者データ'!$A$4:$O$504,12,FALSE)="","",VLOOKUP($AU$2,'02　利用者データ'!$A$4:$O$504,12,FALSE)))</f>
        <v/>
      </c>
      <c r="AB17" s="98" t="str">
        <f>IF($AU$2="","",IF(VLOOKUP($AU$2,'02　利用者データ'!$A$4:$O$504,12,FALSE)="","",VLOOKUP($AU$2,'02　利用者データ'!$A$4:$O$504,12,FALSE)))</f>
        <v/>
      </c>
      <c r="AC17" s="98" t="str">
        <f>IF($AU$2="","",IF(VLOOKUP($AU$2,'02　利用者データ'!$A$4:$O$504,12,FALSE)="","",VLOOKUP($AU$2,'02　利用者データ'!$A$4:$O$504,12,FALSE)))</f>
        <v/>
      </c>
      <c r="AD17" s="98" t="str">
        <f>IF($AU$2="","",IF(VLOOKUP($AU$2,'02　利用者データ'!$A$4:$O$504,12,FALSE)="","",VLOOKUP($AU$2,'02　利用者データ'!$A$4:$O$504,12,FALSE)))</f>
        <v/>
      </c>
      <c r="AE17" s="98" t="str">
        <f>IF($AU$2="","",IF(VLOOKUP($AU$2,'02　利用者データ'!$A$4:$O$504,12,FALSE)="","",VLOOKUP($AU$2,'02　利用者データ'!$A$4:$O$504,12,FALSE)))</f>
        <v/>
      </c>
      <c r="AF17" s="98" t="str">
        <f>IF($AU$2="","",IF(VLOOKUP($AU$2,'02　利用者データ'!$A$4:$O$504,12,FALSE)="","",VLOOKUP($AU$2,'02　利用者データ'!$A$4:$O$504,12,FALSE)))</f>
        <v/>
      </c>
      <c r="AG17" s="98" t="str">
        <f>IF($AU$2="","",IF(VLOOKUP($AU$2,'02　利用者データ'!$A$4:$O$504,12,FALSE)="","",VLOOKUP($AU$2,'02　利用者データ'!$A$4:$O$504,12,FALSE)))</f>
        <v/>
      </c>
      <c r="AH17" s="98" t="str">
        <f>IF($AU$2="","",IF(VLOOKUP($AU$2,'02　利用者データ'!$A$4:$O$504,12,FALSE)="","",VLOOKUP($AU$2,'02　利用者データ'!$A$4:$O$504,12,FALSE)))</f>
        <v/>
      </c>
      <c r="AI17" s="98" t="str">
        <f>IF($AU$2="","",IF(VLOOKUP($AU$2,'02　利用者データ'!$A$4:$O$504,12,FALSE)="","",VLOOKUP($AU$2,'02　利用者データ'!$A$4:$O$504,12,FALSE)))</f>
        <v/>
      </c>
      <c r="AJ17" s="98" t="str">
        <f>IF($AU$2="","",IF(VLOOKUP($AU$2,'02　利用者データ'!$A$4:$O$504,12,FALSE)="","",VLOOKUP($AU$2,'02　利用者データ'!$A$4:$O$504,12,FALSE)))</f>
        <v/>
      </c>
      <c r="AK17" s="98" t="str">
        <f>IF($AU$2="","",IF(VLOOKUP($AU$2,'02　利用者データ'!$A$4:$O$504,12,FALSE)="","",VLOOKUP($AU$2,'02　利用者データ'!$A$4:$O$504,12,FALSE)))</f>
        <v/>
      </c>
      <c r="AL17" s="98" t="str">
        <f>IF($AU$2="","",IF(VLOOKUP($AU$2,'02　利用者データ'!$A$4:$O$504,12,FALSE)="","",VLOOKUP($AU$2,'02　利用者データ'!$A$4:$O$504,12,FALSE)))</f>
        <v/>
      </c>
      <c r="AM17" s="98" t="str">
        <f>IF($AU$2="","",IF(VLOOKUP($AU$2,'02　利用者データ'!$A$4:$O$504,12,FALSE)="","",VLOOKUP($AU$2,'02　利用者データ'!$A$4:$O$504,12,FALSE)))</f>
        <v/>
      </c>
      <c r="AN17" s="98" t="str">
        <f>IF($AU$2="","",IF(VLOOKUP($AU$2,'02　利用者データ'!$A$4:$O$504,12,FALSE)="","",VLOOKUP($AU$2,'02　利用者データ'!$A$4:$O$504,12,FALSE)))</f>
        <v/>
      </c>
      <c r="AO17" s="98" t="str">
        <f>IF($AU$2="","",IF(VLOOKUP($AU$2,'02　利用者データ'!$A$4:$O$504,12,FALSE)="","",VLOOKUP($AU$2,'02　利用者データ'!$A$4:$O$504,12,FALSE)))</f>
        <v/>
      </c>
      <c r="AP17" s="98" t="str">
        <f>IF($AU$2="","",IF(VLOOKUP($AU$2,'02　利用者データ'!$A$4:$O$504,12,FALSE)="","",VLOOKUP($AU$2,'02　利用者データ'!$A$4:$O$504,12,FALSE)))</f>
        <v/>
      </c>
      <c r="AQ17" s="98" t="str">
        <f>IF($AU$2="","",IF(VLOOKUP($AU$2,'02　利用者データ'!$A$4:$O$504,12,FALSE)="","",VLOOKUP($AU$2,'02　利用者データ'!$A$4:$O$504,12,FALSE)))</f>
        <v/>
      </c>
      <c r="AR17" s="99" t="str">
        <f>IF($AU$2="","",IF(VLOOKUP($AU$2,'02　利用者データ'!$A$4:$O$504,12,FALSE)="","",VLOOKUP($AU$2,'02　利用者データ'!$A$4:$O$504,12,FALSE)))</f>
        <v/>
      </c>
    </row>
    <row r="18" spans="1:44" ht="24" customHeight="1" x14ac:dyDescent="0.15">
      <c r="A18" s="89"/>
      <c r="B18" s="89"/>
      <c r="C18" s="93"/>
      <c r="D18" s="93"/>
      <c r="E18" s="93"/>
      <c r="F18" s="93"/>
      <c r="G18" s="93"/>
      <c r="H18" s="95" t="str">
        <f>IF($AU$2="","",VLOOKUP($AU$2,'02　利用者データ'!$A$4:$O$504,7,FALSE))</f>
        <v/>
      </c>
      <c r="I18" s="95" t="str">
        <f>IF($AU$2="","",VLOOKUP($AU$2,'02　利用者データ'!$A$4:$O$504,7,FALSE))</f>
        <v/>
      </c>
      <c r="J18" s="95" t="str">
        <f>IF($AU$2="","",VLOOKUP($AU$2,'02　利用者データ'!$A$4:$O$504,7,FALSE))</f>
        <v/>
      </c>
      <c r="K18" s="95" t="str">
        <f>IF($AU$2="","",VLOOKUP($AU$2,'02　利用者データ'!$A$4:$O$504,7,FALSE))</f>
        <v/>
      </c>
      <c r="L18" s="95" t="str">
        <f>IF($AU$2="","",VLOOKUP($AU$2,'02　利用者データ'!$A$4:$O$504,7,FALSE))</f>
        <v/>
      </c>
      <c r="M18" s="95" t="str">
        <f>IF($AU$2="","",VLOOKUP($AU$2,'02　利用者データ'!$A$4:$O$504,7,FALSE))</f>
        <v/>
      </c>
      <c r="N18" s="95" t="str">
        <f>IF($AU$2="","",VLOOKUP($AU$2,'02　利用者データ'!$A$4:$O$504,7,FALSE))</f>
        <v/>
      </c>
      <c r="O18" s="95" t="str">
        <f>IF($AU$2="","",VLOOKUP($AU$2,'02　利用者データ'!$A$4:$O$504,7,FALSE))</f>
        <v/>
      </c>
      <c r="P18" s="95" t="str">
        <f>IF($AU$2="","",VLOOKUP($AU$2,'02　利用者データ'!$A$4:$O$504,7,FALSE))</f>
        <v/>
      </c>
      <c r="Q18" s="95" t="str">
        <f>IF($AU$2="","",VLOOKUP($AU$2,'02　利用者データ'!$A$4:$O$504,7,FALSE))</f>
        <v/>
      </c>
      <c r="R18" s="95" t="str">
        <f>IF($AU$2="","",VLOOKUP($AU$2,'02　利用者データ'!$A$4:$O$504,7,FALSE))</f>
        <v/>
      </c>
      <c r="S18" s="95" t="str">
        <f>IF($AU$2="","",VLOOKUP($AU$2,'02　利用者データ'!$A$4:$O$504,7,FALSE))</f>
        <v/>
      </c>
      <c r="T18" s="95" t="str">
        <f>IF($AU$2="","",VLOOKUP($AU$2,'02　利用者データ'!$A$4:$O$504,7,FALSE))</f>
        <v/>
      </c>
      <c r="U18" s="93" t="s">
        <v>25</v>
      </c>
      <c r="V18" s="93"/>
      <c r="W18" s="93"/>
      <c r="X18" s="93"/>
      <c r="Y18" s="93"/>
      <c r="Z18" s="105" t="str">
        <f>IF(AR16="","",IF($AR$16&gt;=43831,"令和"&amp;YEAR($AR$16)-2018,IF($AR$16&gt;=43586,"令和元",TEXT($AR$16,"ggg")&amp;IF(TEXT($AR$16,"e")="1","元",TEXT($AR$16,"e"))))&amp;TEXT($AR$16,"年m月d日"))</f>
        <v/>
      </c>
      <c r="AA18" s="106" t="e">
        <f t="shared" ref="AA18:AG18" si="1">IF(AA14&gt;=43831,"令和"&amp;YEAR(AA14)-2018,IF(AA14&gt;=43586,"令和元",TEXT(AA14,"ggg")&amp;IF(TEXT(AA14,"e")="1","元",TEXT(AA14,"e"))))&amp;TEXT(AA14,"年m月d日")</f>
        <v>#VALUE!</v>
      </c>
      <c r="AB18" s="106" t="e">
        <f t="shared" si="1"/>
        <v>#VALUE!</v>
      </c>
      <c r="AC18" s="106" t="e">
        <f t="shared" si="1"/>
        <v>#VALUE!</v>
      </c>
      <c r="AD18" s="106" t="e">
        <f t="shared" si="1"/>
        <v>#VALUE!</v>
      </c>
      <c r="AE18" s="106" t="e">
        <f t="shared" si="1"/>
        <v>#VALUE!</v>
      </c>
      <c r="AF18" s="106" t="e">
        <f t="shared" si="1"/>
        <v>#VALUE!</v>
      </c>
      <c r="AG18" s="106" t="e">
        <f t="shared" si="1"/>
        <v>#VALUE!</v>
      </c>
      <c r="AH18" s="112" t="s">
        <v>29</v>
      </c>
      <c r="AI18" s="113"/>
      <c r="AJ18" s="113"/>
      <c r="AK18" s="113"/>
      <c r="AL18" s="113"/>
      <c r="AM18" s="113"/>
      <c r="AN18" s="113"/>
      <c r="AO18" s="114"/>
      <c r="AP18" s="86" t="str">
        <f>IF($AU$2="","",IF(VLOOKUP($AU$2,'02　利用者データ'!$A$4:$S$504,15,FALSE)="","",VLOOKUP($AU$2,'02　利用者データ'!$A$4:$S$504,15,FALSE)))</f>
        <v/>
      </c>
      <c r="AQ18" s="87" t="str">
        <f>IF($AU$2="","",VLOOKUP($AU$2,'02　利用者データ'!$A$4:$O$504,7,FALSE))</f>
        <v/>
      </c>
      <c r="AR18" s="88" t="str">
        <f>IF($AU$2="","",VLOOKUP($AU$2,'02　利用者データ'!$A$4:$O$504,7,FALSE))</f>
        <v/>
      </c>
    </row>
    <row r="19" spans="1:44" ht="24" customHeight="1" x14ac:dyDescent="0.15">
      <c r="A19" s="14" t="s">
        <v>30</v>
      </c>
    </row>
    <row r="21" spans="1:44" ht="24" customHeight="1" x14ac:dyDescent="0.15">
      <c r="A21" s="14" t="s">
        <v>32</v>
      </c>
    </row>
    <row r="22" spans="1:44" ht="24" customHeight="1" x14ac:dyDescent="0.15">
      <c r="A22" s="90" t="s">
        <v>14</v>
      </c>
      <c r="B22" s="90"/>
      <c r="C22" s="90"/>
      <c r="D22" s="90"/>
      <c r="E22" s="90"/>
      <c r="F22" s="90"/>
      <c r="G22" s="104" t="str">
        <f>IF('01　基本データ'!I6="","",'01　基本データ'!I6)</f>
        <v/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93" t="s">
        <v>12</v>
      </c>
      <c r="V22" s="93"/>
      <c r="W22" s="93"/>
      <c r="X22" s="93"/>
      <c r="Y22" s="93"/>
      <c r="Z22" s="93"/>
      <c r="AA22" s="21" t="s">
        <v>10</v>
      </c>
      <c r="AB22" s="100" t="str">
        <f>IF('01　基本データ'!I8="","",'01　基本データ'!I8)</f>
        <v/>
      </c>
      <c r="AC22" s="100"/>
      <c r="AD22" s="100"/>
      <c r="AE22" s="100"/>
      <c r="AF22" s="100"/>
      <c r="AG22" s="100"/>
      <c r="AH22" s="100"/>
      <c r="AI22" s="101" t="s">
        <v>16</v>
      </c>
      <c r="AJ22" s="101"/>
      <c r="AK22" s="101"/>
      <c r="AL22" s="100" t="str">
        <f>IF('01　基本データ'!I10="","",'01　基本データ'!I10)</f>
        <v/>
      </c>
      <c r="AM22" s="100"/>
      <c r="AN22" s="100"/>
      <c r="AO22" s="100"/>
      <c r="AP22" s="100"/>
      <c r="AQ22" s="100"/>
      <c r="AR22" s="111"/>
    </row>
    <row r="23" spans="1:44" ht="24" customHeight="1" x14ac:dyDescent="0.15">
      <c r="A23" s="92" t="s">
        <v>8</v>
      </c>
      <c r="B23" s="92"/>
      <c r="C23" s="92"/>
      <c r="D23" s="92"/>
      <c r="E23" s="92"/>
      <c r="F23" s="92"/>
      <c r="G23" s="102" t="str">
        <f>IF('01　基本データ'!I7="","",'01　基本データ'!I7)</f>
        <v/>
      </c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93"/>
      <c r="V23" s="93"/>
      <c r="W23" s="93"/>
      <c r="X23" s="93"/>
      <c r="Y23" s="93"/>
      <c r="Z23" s="93"/>
      <c r="AA23" s="97" t="str">
        <f>IF('01　基本データ'!I9="","",'01　基本データ'!I9)</f>
        <v/>
      </c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9"/>
    </row>
    <row r="24" spans="1:44" ht="24" customHeight="1" x14ac:dyDescent="0.15">
      <c r="A24" s="93"/>
      <c r="B24" s="93"/>
      <c r="C24" s="93"/>
      <c r="D24" s="93"/>
      <c r="E24" s="93"/>
      <c r="F24" s="9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93" t="s">
        <v>15</v>
      </c>
      <c r="V24" s="93"/>
      <c r="W24" s="93"/>
      <c r="X24" s="93"/>
      <c r="Y24" s="93"/>
      <c r="Z24" s="93"/>
      <c r="AA24" s="105" t="str">
        <f>IF(AR24="","",IF($AR$24&gt;=43831,"令和"&amp;YEAR($AR$24)-2018,IF($AR$24&gt;=43586,"令和元",TEXT($AR$24,"ggg")&amp;IF(TEXT($AR$24,"e")="1","元",TEXT($AR$24,"e"))))&amp;TEXT($AR$24,"年m月d日"))</f>
        <v/>
      </c>
      <c r="AB24" s="106" t="str">
        <f t="shared" ref="AB24:AH24" si="2">IF(AB20&gt;=43831,"令和"&amp;YEAR(AB20)-2018,IF(AB20&gt;=43586,"令和元",TEXT(AB20,"ggg")&amp;IF(TEXT(AB20,"e")="1","元",TEXT(AB20,"e"))))&amp;TEXT(AB20,"年m月d日")</f>
        <v>明治33年1月0日</v>
      </c>
      <c r="AC24" s="106" t="str">
        <f t="shared" si="2"/>
        <v>明治33年1月0日</v>
      </c>
      <c r="AD24" s="106" t="str">
        <f t="shared" si="2"/>
        <v>明治33年1月0日</v>
      </c>
      <c r="AE24" s="106" t="str">
        <f t="shared" si="2"/>
        <v>明治33年1月0日</v>
      </c>
      <c r="AF24" s="106" t="str">
        <f t="shared" si="2"/>
        <v>明治33年1月0日</v>
      </c>
      <c r="AG24" s="106" t="str">
        <f t="shared" si="2"/>
        <v>明治33年1月0日</v>
      </c>
      <c r="AH24" s="106" t="str">
        <f t="shared" si="2"/>
        <v>明治33年1月0日</v>
      </c>
      <c r="AI24" s="26"/>
      <c r="AJ24" s="22"/>
      <c r="AK24" s="22"/>
      <c r="AL24" s="22"/>
      <c r="AM24" s="22"/>
      <c r="AN24" s="22"/>
      <c r="AO24" s="22"/>
      <c r="AP24" s="22"/>
      <c r="AQ24" s="22"/>
      <c r="AR24" s="27" t="str">
        <f>IF($AU$2="","",IF(VLOOKUP($AU$2,'02　利用者データ'!$A$4:$S$504,16,FALSE)="","",VLOOKUP($AU$2,'02　利用者データ'!$A$4:$S$504,16,FALSE)))</f>
        <v/>
      </c>
    </row>
  </sheetData>
  <sheetProtection algorithmName="SHA-512" hashValue="4fGhmQRC3ZEaHSJGeNGrvzorGTGUI7XfLGN69jQDJucObyd0EOLoCp+EfGgIaz3W5VaPIcD41ihjb+rK5BA0Bg==" saltValue="ak5HAahGdPNEMySZVyhYYA==" spinCount="100000" sheet="1" objects="1" scenarios="1" selectLockedCells="1"/>
  <mergeCells count="39">
    <mergeCell ref="AU2:AX2"/>
    <mergeCell ref="H13:T13"/>
    <mergeCell ref="U13:Y14"/>
    <mergeCell ref="U15:Y15"/>
    <mergeCell ref="AL22:AR22"/>
    <mergeCell ref="AH18:AO18"/>
    <mergeCell ref="Z18:AG18"/>
    <mergeCell ref="AA13:AI13"/>
    <mergeCell ref="AJ13:AK13"/>
    <mergeCell ref="AL13:AR13"/>
    <mergeCell ref="Z14:AR14"/>
    <mergeCell ref="AA16:AI16"/>
    <mergeCell ref="Z17:AR17"/>
    <mergeCell ref="Z15:AG15"/>
    <mergeCell ref="A1:AR3"/>
    <mergeCell ref="A5:AR5"/>
    <mergeCell ref="AA23:AR23"/>
    <mergeCell ref="AB22:AH22"/>
    <mergeCell ref="AI22:AK22"/>
    <mergeCell ref="A23:F24"/>
    <mergeCell ref="A22:F22"/>
    <mergeCell ref="G23:T24"/>
    <mergeCell ref="G22:T22"/>
    <mergeCell ref="U24:Z24"/>
    <mergeCell ref="U22:Z23"/>
    <mergeCell ref="AA24:AH24"/>
    <mergeCell ref="A11:AR11"/>
    <mergeCell ref="AP18:AR18"/>
    <mergeCell ref="A16:B18"/>
    <mergeCell ref="C16:G16"/>
    <mergeCell ref="H16:T16"/>
    <mergeCell ref="C17:G18"/>
    <mergeCell ref="H17:T18"/>
    <mergeCell ref="U16:Y17"/>
    <mergeCell ref="U18:Y18"/>
    <mergeCell ref="A13:B15"/>
    <mergeCell ref="C14:G15"/>
    <mergeCell ref="C13:G13"/>
    <mergeCell ref="H14:T15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"/>
  <sheetViews>
    <sheetView showGridLines="0" zoomScale="90" zoomScaleNormal="90" workbookViewId="0">
      <selection activeCell="AU2" sqref="AU2:AX2"/>
    </sheetView>
  </sheetViews>
  <sheetFormatPr defaultColWidth="2.125" defaultRowHeight="24" customHeight="1" x14ac:dyDescent="0.15"/>
  <cols>
    <col min="1" max="43" width="2.125" style="14"/>
    <col min="44" max="44" width="2.125" style="14" customWidth="1"/>
    <col min="45" max="16384" width="2.125" style="14"/>
  </cols>
  <sheetData>
    <row r="1" spans="1:51" ht="24" customHeight="1" thickTop="1" thickBot="1" x14ac:dyDescent="0.2">
      <c r="A1" s="116" t="s">
        <v>31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8"/>
    </row>
    <row r="2" spans="1:51" ht="24" customHeight="1" thickBo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1"/>
      <c r="AU2" s="107"/>
      <c r="AV2" s="108"/>
      <c r="AW2" s="108"/>
      <c r="AX2" s="109"/>
      <c r="AY2" s="15" t="s">
        <v>34</v>
      </c>
    </row>
    <row r="3" spans="1:51" ht="24" customHeight="1" thickBot="1" x14ac:dyDescent="0.2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4"/>
      <c r="AY3" s="15" t="s">
        <v>39</v>
      </c>
    </row>
    <row r="4" spans="1:51" ht="24" customHeight="1" thickTop="1" x14ac:dyDescent="0.15">
      <c r="AY4" s="15" t="s">
        <v>93</v>
      </c>
    </row>
    <row r="5" spans="1:51" ht="24" customHeight="1" x14ac:dyDescent="0.15">
      <c r="A5" s="125" t="s">
        <v>47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Y5" s="15" t="s">
        <v>94</v>
      </c>
    </row>
    <row r="7" spans="1:51" ht="24" customHeight="1" x14ac:dyDescent="0.15">
      <c r="AP7" s="17" t="str">
        <f>IF(AR7="","",IF($AR$7&gt;=43831,"令和"&amp;YEAR($AR$7)-2018,IF($AR$7&gt;=43586,"令和元",TEXT($AR$7,"ggg")&amp;IF(TEXT($AR$7,"e")="1","元",TEXT($AR$7,"e"))))&amp;TEXT($AR$7,"年m月d日"))</f>
        <v/>
      </c>
      <c r="AR7" s="18" t="str">
        <f>IF($AU$2="","",IF(VLOOKUP($AU$2,'02　利用者データ'!$A$4:$S$504,19,FALSE)="","",VLOOKUP($AU$2,'02　利用者データ'!$A$4:$S$504,19,FALSE)))</f>
        <v/>
      </c>
    </row>
    <row r="9" spans="1:51" ht="24" customHeight="1" x14ac:dyDescent="0.15">
      <c r="A9" s="14" t="s">
        <v>33</v>
      </c>
      <c r="F9" s="14" t="str">
        <f>IF('01　基本データ'!I17="","川口市長",'01　基本データ'!I17)</f>
        <v>川口市長</v>
      </c>
    </row>
    <row r="11" spans="1:51" ht="36" customHeight="1" x14ac:dyDescent="0.15">
      <c r="A11" s="85" t="str">
        <f>IF('01　基本データ'!I16="","　私は、子ども・子育て支援法第７条第１０項第４号ハの政令で定める施設(企業主導型保育事業)の利用を終了するので、居住地である川口市に報告します。","　私は、子ども・子育て支援法第７条第１０項第４号ハの政令で定める施設(企業主導型保育事業)の利用を終了するので、居住地である"&amp;'01　基本データ'!I16&amp;"に報告します。")</f>
        <v>　私は、子ども・子育て支援法第７条第１０項第４号ハの政令で定める施設(企業主導型保育事業)の利用を終了するので、居住地である川口市に報告します。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X11" s="19"/>
    </row>
    <row r="12" spans="1:51" ht="24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51" ht="24" customHeight="1" x14ac:dyDescent="0.15">
      <c r="A13" s="89" t="s">
        <v>1</v>
      </c>
      <c r="B13" s="89"/>
      <c r="C13" s="90" t="s">
        <v>2</v>
      </c>
      <c r="D13" s="90"/>
      <c r="E13" s="90"/>
      <c r="F13" s="90"/>
      <c r="G13" s="90"/>
      <c r="H13" s="110" t="str">
        <f>IF($AU$2="","",IF(VLOOKUP($AU$2,'02　利用者データ'!$A$4:$S$504,3,FALSE)="","",VLOOKUP($AU$2,'02　利用者データ'!$A$4:$S$504,3,FALSE)))</f>
        <v/>
      </c>
      <c r="I13" s="110" t="str">
        <f>IF($AU$2="","",VLOOKUP($AU$2,'02　利用者データ'!$A$4:$O$504,7,FALSE))</f>
        <v/>
      </c>
      <c r="J13" s="110" t="str">
        <f>IF($AU$2="","",VLOOKUP($AU$2,'02　利用者データ'!$A$4:$O$504,7,FALSE))</f>
        <v/>
      </c>
      <c r="K13" s="110" t="str">
        <f>IF($AU$2="","",VLOOKUP($AU$2,'02　利用者データ'!$A$4:$O$504,7,FALSE))</f>
        <v/>
      </c>
      <c r="L13" s="110" t="str">
        <f>IF($AU$2="","",VLOOKUP($AU$2,'02　利用者データ'!$A$4:$O$504,7,FALSE))</f>
        <v/>
      </c>
      <c r="M13" s="110" t="str">
        <f>IF($AU$2="","",VLOOKUP($AU$2,'02　利用者データ'!$A$4:$O$504,7,FALSE))</f>
        <v/>
      </c>
      <c r="N13" s="110" t="str">
        <f>IF($AU$2="","",VLOOKUP($AU$2,'02　利用者データ'!$A$4:$O$504,7,FALSE))</f>
        <v/>
      </c>
      <c r="O13" s="110" t="str">
        <f>IF($AU$2="","",VLOOKUP($AU$2,'02　利用者データ'!$A$4:$O$504,7,FALSE))</f>
        <v/>
      </c>
      <c r="P13" s="110" t="str">
        <f>IF($AU$2="","",VLOOKUP($AU$2,'02　利用者データ'!$A$4:$O$504,7,FALSE))</f>
        <v/>
      </c>
      <c r="Q13" s="110" t="str">
        <f>IF($AU$2="","",VLOOKUP($AU$2,'02　利用者データ'!$A$4:$O$504,7,FALSE))</f>
        <v/>
      </c>
      <c r="R13" s="110" t="str">
        <f>IF($AU$2="","",VLOOKUP($AU$2,'02　利用者データ'!$A$4:$O$504,7,FALSE))</f>
        <v/>
      </c>
      <c r="S13" s="110" t="str">
        <f>IF($AU$2="","",VLOOKUP($AU$2,'02　利用者データ'!$A$4:$O$504,7,FALSE))</f>
        <v/>
      </c>
      <c r="T13" s="110" t="str">
        <f>IF($AU$2="","",VLOOKUP($AU$2,'02　利用者データ'!$A$4:$O$504,7,FALSE))</f>
        <v/>
      </c>
      <c r="U13" s="93" t="s">
        <v>26</v>
      </c>
      <c r="V13" s="93"/>
      <c r="W13" s="93"/>
      <c r="X13" s="93"/>
      <c r="Y13" s="93"/>
      <c r="Z13" s="21" t="s">
        <v>10</v>
      </c>
      <c r="AA13" s="100" t="str">
        <f>IF($AU$2="","",IF(VLOOKUP($AU$2,'02　利用者データ'!$A$4:$S$504,5,FALSE)="","",VLOOKUP($AU$2,'02　利用者データ'!$A$4:$S$504,5,FALSE)))</f>
        <v/>
      </c>
      <c r="AB13" s="100" t="str">
        <f>IF($AU$2="","",VLOOKUP($AU$2,'02　利用者データ'!$A$4:$O$504,7,FALSE))</f>
        <v/>
      </c>
      <c r="AC13" s="100" t="str">
        <f>IF($AU$2="","",VLOOKUP($AU$2,'02　利用者データ'!$A$4:$O$504,7,FALSE))</f>
        <v/>
      </c>
      <c r="AD13" s="100" t="str">
        <f>IF($AU$2="","",VLOOKUP($AU$2,'02　利用者データ'!$A$4:$O$504,7,FALSE))</f>
        <v/>
      </c>
      <c r="AE13" s="100" t="str">
        <f>IF($AU$2="","",VLOOKUP($AU$2,'02　利用者データ'!$A$4:$O$504,7,FALSE))</f>
        <v/>
      </c>
      <c r="AF13" s="100" t="str">
        <f>IF($AU$2="","",VLOOKUP($AU$2,'02　利用者データ'!$A$4:$O$504,7,FALSE))</f>
        <v/>
      </c>
      <c r="AG13" s="100" t="str">
        <f>IF($AU$2="","",VLOOKUP($AU$2,'02　利用者データ'!$A$4:$O$504,7,FALSE))</f>
        <v/>
      </c>
      <c r="AH13" s="100" t="str">
        <f>IF($AU$2="","",VLOOKUP($AU$2,'02　利用者データ'!$A$4:$O$504,7,FALSE))</f>
        <v/>
      </c>
      <c r="AI13" s="100" t="str">
        <f>IF($AU$2="","",VLOOKUP($AU$2,'02　利用者データ'!$A$4:$O$504,7,FALSE))</f>
        <v/>
      </c>
      <c r="AJ13" s="115" t="s">
        <v>16</v>
      </c>
      <c r="AK13" s="115"/>
      <c r="AL13" s="100" t="str">
        <f>IF($AU$2="","",IF(VLOOKUP($AU$2,'02　利用者データ'!$A$4:$S$504,8,FALSE)="","",VLOOKUP($AU$2,'02　利用者データ'!$A$4:$S$504,8,FALSE)))</f>
        <v/>
      </c>
      <c r="AM13" s="100" t="str">
        <f>IF($AU$2="","",VLOOKUP($AU$2,'02　利用者データ'!$A$4:$O$504,7,FALSE))</f>
        <v/>
      </c>
      <c r="AN13" s="100" t="str">
        <f>IF($AU$2="","",VLOOKUP($AU$2,'02　利用者データ'!$A$4:$O$504,7,FALSE))</f>
        <v/>
      </c>
      <c r="AO13" s="100" t="str">
        <f>IF($AU$2="","",VLOOKUP($AU$2,'02　利用者データ'!$A$4:$O$504,7,FALSE))</f>
        <v/>
      </c>
      <c r="AP13" s="100" t="str">
        <f>IF($AU$2="","",VLOOKUP($AU$2,'02　利用者データ'!$A$4:$O$504,7,FALSE))</f>
        <v/>
      </c>
      <c r="AQ13" s="100" t="str">
        <f>IF($AU$2="","",VLOOKUP($AU$2,'02　利用者データ'!$A$4:$O$504,7,FALSE))</f>
        <v/>
      </c>
      <c r="AR13" s="111" t="str">
        <f>IF($AU$2="","",VLOOKUP($AU$2,'02　利用者データ'!$A$4:$O$504,7,FALSE))</f>
        <v/>
      </c>
    </row>
    <row r="14" spans="1:51" ht="24" customHeight="1" x14ac:dyDescent="0.15">
      <c r="A14" s="89"/>
      <c r="B14" s="89"/>
      <c r="C14" s="92" t="s">
        <v>6</v>
      </c>
      <c r="D14" s="92"/>
      <c r="E14" s="92"/>
      <c r="F14" s="92"/>
      <c r="G14" s="92"/>
      <c r="H14" s="94" t="str">
        <f>IF($AU$2="","",IF(VLOOKUP($AU$2,'02　利用者データ'!$A$4:$S$504,2,FALSE)="","",VLOOKUP($AU$2,'02　利用者データ'!$A$4:$S$504,2,FALSE)))</f>
        <v/>
      </c>
      <c r="I14" s="94" t="str">
        <f>IF($AU$2="","",VLOOKUP($AU$2,'02　利用者データ'!$A$4:$O$504,7,FALSE))</f>
        <v/>
      </c>
      <c r="J14" s="94" t="str">
        <f>IF($AU$2="","",VLOOKUP($AU$2,'02　利用者データ'!$A$4:$O$504,7,FALSE))</f>
        <v/>
      </c>
      <c r="K14" s="94" t="str">
        <f>IF($AU$2="","",VLOOKUP($AU$2,'02　利用者データ'!$A$4:$O$504,7,FALSE))</f>
        <v/>
      </c>
      <c r="L14" s="94" t="str">
        <f>IF($AU$2="","",VLOOKUP($AU$2,'02　利用者データ'!$A$4:$O$504,7,FALSE))</f>
        <v/>
      </c>
      <c r="M14" s="94" t="str">
        <f>IF($AU$2="","",VLOOKUP($AU$2,'02　利用者データ'!$A$4:$O$504,7,FALSE))</f>
        <v/>
      </c>
      <c r="N14" s="94" t="str">
        <f>IF($AU$2="","",VLOOKUP($AU$2,'02　利用者データ'!$A$4:$O$504,7,FALSE))</f>
        <v/>
      </c>
      <c r="O14" s="94" t="str">
        <f>IF($AU$2="","",VLOOKUP($AU$2,'02　利用者データ'!$A$4:$O$504,7,FALSE))</f>
        <v/>
      </c>
      <c r="P14" s="94" t="str">
        <f>IF($AU$2="","",VLOOKUP($AU$2,'02　利用者データ'!$A$4:$O$504,7,FALSE))</f>
        <v/>
      </c>
      <c r="Q14" s="94" t="str">
        <f>IF($AU$2="","",VLOOKUP($AU$2,'02　利用者データ'!$A$4:$O$504,7,FALSE))</f>
        <v/>
      </c>
      <c r="R14" s="94" t="str">
        <f>IF($AU$2="","",VLOOKUP($AU$2,'02　利用者データ'!$A$4:$O$504,7,FALSE))</f>
        <v/>
      </c>
      <c r="S14" s="94" t="str">
        <f>IF($AU$2="","",VLOOKUP($AU$2,'02　利用者データ'!$A$4:$O$504,7,FALSE))</f>
        <v/>
      </c>
      <c r="T14" s="94" t="str">
        <f>IF($AU$2="","",VLOOKUP($AU$2,'02　利用者データ'!$A$4:$O$504,7,FALSE))</f>
        <v/>
      </c>
      <c r="U14" s="93"/>
      <c r="V14" s="93"/>
      <c r="W14" s="93"/>
      <c r="X14" s="93"/>
      <c r="Y14" s="93"/>
      <c r="Z14" s="97" t="str">
        <f>IF($AU$2="","",IF(VLOOKUP($AU$2,'02　利用者データ'!$A$4:$S$504,6,FALSE)="","",VLOOKUP($AU$2,'02　利用者データ'!$A$4:$S$504,6,FALSE)))</f>
        <v/>
      </c>
      <c r="AA14" s="98" t="str">
        <f>IF($AU$2="","",VLOOKUP($AU$2,'02　利用者データ'!$A$4:$O$504,7,FALSE))</f>
        <v/>
      </c>
      <c r="AB14" s="98" t="str">
        <f>IF($AU$2="","",VLOOKUP($AU$2,'02　利用者データ'!$A$4:$O$504,7,FALSE))</f>
        <v/>
      </c>
      <c r="AC14" s="98" t="str">
        <f>IF($AU$2="","",VLOOKUP($AU$2,'02　利用者データ'!$A$4:$O$504,7,FALSE))</f>
        <v/>
      </c>
      <c r="AD14" s="98" t="str">
        <f>IF($AU$2="","",VLOOKUP($AU$2,'02　利用者データ'!$A$4:$O$504,7,FALSE))</f>
        <v/>
      </c>
      <c r="AE14" s="98" t="str">
        <f>IF($AU$2="","",VLOOKUP($AU$2,'02　利用者データ'!$A$4:$O$504,7,FALSE))</f>
        <v/>
      </c>
      <c r="AF14" s="98" t="str">
        <f>IF($AU$2="","",VLOOKUP($AU$2,'02　利用者データ'!$A$4:$O$504,7,FALSE))</f>
        <v/>
      </c>
      <c r="AG14" s="98" t="str">
        <f>IF($AU$2="","",VLOOKUP($AU$2,'02　利用者データ'!$A$4:$O$504,7,FALSE))</f>
        <v/>
      </c>
      <c r="AH14" s="98" t="str">
        <f>IF($AU$2="","",VLOOKUP($AU$2,'02　利用者データ'!$A$4:$O$504,7,FALSE))</f>
        <v/>
      </c>
      <c r="AI14" s="98" t="str">
        <f>IF($AU$2="","",VLOOKUP($AU$2,'02　利用者データ'!$A$4:$O$504,7,FALSE))</f>
        <v/>
      </c>
      <c r="AJ14" s="98" t="str">
        <f>IF($AU$2="","",VLOOKUP($AU$2,'02　利用者データ'!$A$4:$O$504,7,FALSE))</f>
        <v/>
      </c>
      <c r="AK14" s="98" t="str">
        <f>IF($AU$2="","",VLOOKUP($AU$2,'02　利用者データ'!$A$4:$O$504,7,FALSE))</f>
        <v/>
      </c>
      <c r="AL14" s="98" t="str">
        <f>IF($AU$2="","",VLOOKUP($AU$2,'02　利用者データ'!$A$4:$O$504,7,FALSE))</f>
        <v/>
      </c>
      <c r="AM14" s="98" t="str">
        <f>IF($AU$2="","",VLOOKUP($AU$2,'02　利用者データ'!$A$4:$O$504,7,FALSE))</f>
        <v/>
      </c>
      <c r="AN14" s="98" t="str">
        <f>IF($AU$2="","",VLOOKUP($AU$2,'02　利用者データ'!$A$4:$O$504,7,FALSE))</f>
        <v/>
      </c>
      <c r="AO14" s="98" t="str">
        <f>IF($AU$2="","",VLOOKUP($AU$2,'02　利用者データ'!$A$4:$O$504,7,FALSE))</f>
        <v/>
      </c>
      <c r="AP14" s="98" t="str">
        <f>IF($AU$2="","",VLOOKUP($AU$2,'02　利用者データ'!$A$4:$O$504,7,FALSE))</f>
        <v/>
      </c>
      <c r="AQ14" s="98" t="str">
        <f>IF($AU$2="","",VLOOKUP($AU$2,'02　利用者データ'!$A$4:$O$504,7,FALSE))</f>
        <v/>
      </c>
      <c r="AR14" s="99" t="str">
        <f>IF($AU$2="","",VLOOKUP($AU$2,'02　利用者データ'!$A$4:$O$504,7,FALSE))</f>
        <v/>
      </c>
    </row>
    <row r="15" spans="1:51" ht="24" customHeight="1" x14ac:dyDescent="0.15">
      <c r="A15" s="89"/>
      <c r="B15" s="89"/>
      <c r="C15" s="93"/>
      <c r="D15" s="93"/>
      <c r="E15" s="93"/>
      <c r="F15" s="93"/>
      <c r="G15" s="93"/>
      <c r="H15" s="95" t="str">
        <f>IF($AU$2="","",VLOOKUP($AU$2,'02　利用者データ'!$A$4:$O$504,3,FALSE))</f>
        <v/>
      </c>
      <c r="I15" s="95" t="str">
        <f>IF($AU$2="","",VLOOKUP($AU$2,'02　利用者データ'!$A$4:$O$504,7,FALSE))</f>
        <v/>
      </c>
      <c r="J15" s="95" t="str">
        <f>IF($AU$2="","",VLOOKUP($AU$2,'02　利用者データ'!$A$4:$O$504,7,FALSE))</f>
        <v/>
      </c>
      <c r="K15" s="95" t="str">
        <f>IF($AU$2="","",VLOOKUP($AU$2,'02　利用者データ'!$A$4:$O$504,7,FALSE))</f>
        <v/>
      </c>
      <c r="L15" s="95" t="str">
        <f>IF($AU$2="","",VLOOKUP($AU$2,'02　利用者データ'!$A$4:$O$504,7,FALSE))</f>
        <v/>
      </c>
      <c r="M15" s="95" t="str">
        <f>IF($AU$2="","",VLOOKUP($AU$2,'02　利用者データ'!$A$4:$O$504,7,FALSE))</f>
        <v/>
      </c>
      <c r="N15" s="95" t="str">
        <f>IF($AU$2="","",VLOOKUP($AU$2,'02　利用者データ'!$A$4:$O$504,7,FALSE))</f>
        <v/>
      </c>
      <c r="O15" s="95" t="str">
        <f>IF($AU$2="","",VLOOKUP($AU$2,'02　利用者データ'!$A$4:$O$504,7,FALSE))</f>
        <v/>
      </c>
      <c r="P15" s="95" t="str">
        <f>IF($AU$2="","",VLOOKUP($AU$2,'02　利用者データ'!$A$4:$O$504,7,FALSE))</f>
        <v/>
      </c>
      <c r="Q15" s="95" t="str">
        <f>IF($AU$2="","",VLOOKUP($AU$2,'02　利用者データ'!$A$4:$O$504,7,FALSE))</f>
        <v/>
      </c>
      <c r="R15" s="95" t="str">
        <f>IF($AU$2="","",VLOOKUP($AU$2,'02　利用者データ'!$A$4:$O$504,7,FALSE))</f>
        <v/>
      </c>
      <c r="S15" s="95" t="str">
        <f>IF($AU$2="","",VLOOKUP($AU$2,'02　利用者データ'!$A$4:$O$504,7,FALSE))</f>
        <v/>
      </c>
      <c r="T15" s="95" t="str">
        <f>IF($AU$2="","",VLOOKUP($AU$2,'02　利用者データ'!$A$4:$O$504,7,FALSE))</f>
        <v/>
      </c>
      <c r="U15" s="93" t="s">
        <v>4</v>
      </c>
      <c r="V15" s="93"/>
      <c r="W15" s="93"/>
      <c r="X15" s="93"/>
      <c r="Y15" s="93"/>
      <c r="Z15" s="105" t="str">
        <f>IF(AR15="","",IF($AR$15&gt;=43831,"令和"&amp;YEAR($AR$15)-2018,IF($AR$15&gt;=43586,"令和元",TEXT($AR$15,"ggg")&amp;IF(TEXT($AR$15,"e")="1","元",TEXT($AR$15,"e"))))&amp;TEXT($AR$15,"年m月d日"))</f>
        <v/>
      </c>
      <c r="AA15" s="106" t="str">
        <f t="shared" ref="AA15:AG15" si="0">IF(AA11&gt;=43831,"令和"&amp;YEAR(AA11)-2018,IF(AA11&gt;=43586,"令和元",TEXT(AA11,"ggg")&amp;IF(TEXT(AA11,"e")="1","元",TEXT(AA11,"e"))))&amp;TEXT(AA11,"年m月d日")</f>
        <v>明治33年1月0日</v>
      </c>
      <c r="AB15" s="106" t="str">
        <f t="shared" si="0"/>
        <v>明治33年1月0日</v>
      </c>
      <c r="AC15" s="106" t="str">
        <f t="shared" si="0"/>
        <v>明治33年1月0日</v>
      </c>
      <c r="AD15" s="106" t="str">
        <f t="shared" si="0"/>
        <v>明治33年1月0日</v>
      </c>
      <c r="AE15" s="106" t="str">
        <f t="shared" si="0"/>
        <v>明治33年1月0日</v>
      </c>
      <c r="AF15" s="106" t="str">
        <f t="shared" si="0"/>
        <v>明治33年1月0日</v>
      </c>
      <c r="AG15" s="106" t="str">
        <f t="shared" si="0"/>
        <v>明治33年1月0日</v>
      </c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3" t="str">
        <f>IF($AU$2="","",IF(VLOOKUP($AU$2,'02　利用者データ'!$A$4:$S$504,7,FALSE)="","",VLOOKUP($AU$2,'02　利用者データ'!$A$4:$S$504,7,FALSE)))</f>
        <v/>
      </c>
    </row>
    <row r="16" spans="1:51" ht="24" customHeight="1" x14ac:dyDescent="0.15">
      <c r="A16" s="89" t="s">
        <v>28</v>
      </c>
      <c r="B16" s="89"/>
      <c r="C16" s="90" t="s">
        <v>2</v>
      </c>
      <c r="D16" s="90"/>
      <c r="E16" s="90"/>
      <c r="F16" s="90"/>
      <c r="G16" s="90"/>
      <c r="H16" s="91" t="str">
        <f>IF($AU$2="","",IF(VLOOKUP($AU$2,'02　利用者データ'!$A$4:$S$504,10,FALSE)="","",VLOOKUP($AU$2,'02　利用者データ'!$A$4:$S$504,10,FALSE)))</f>
        <v/>
      </c>
      <c r="I16" s="91" t="str">
        <f>IF($AU$2="","",VLOOKUP($AU$2,'02　利用者データ'!$A$4:$O$504,7,FALSE))</f>
        <v/>
      </c>
      <c r="J16" s="91" t="str">
        <f>IF($AU$2="","",VLOOKUP($AU$2,'02　利用者データ'!$A$4:$O$504,7,FALSE))</f>
        <v/>
      </c>
      <c r="K16" s="91" t="str">
        <f>IF($AU$2="","",VLOOKUP($AU$2,'02　利用者データ'!$A$4:$O$504,7,FALSE))</f>
        <v/>
      </c>
      <c r="L16" s="91" t="str">
        <f>IF($AU$2="","",VLOOKUP($AU$2,'02　利用者データ'!$A$4:$O$504,7,FALSE))</f>
        <v/>
      </c>
      <c r="M16" s="91" t="str">
        <f>IF($AU$2="","",VLOOKUP($AU$2,'02　利用者データ'!$A$4:$O$504,7,FALSE))</f>
        <v/>
      </c>
      <c r="N16" s="91" t="str">
        <f>IF($AU$2="","",VLOOKUP($AU$2,'02　利用者データ'!$A$4:$O$504,7,FALSE))</f>
        <v/>
      </c>
      <c r="O16" s="91" t="str">
        <f>IF($AU$2="","",VLOOKUP($AU$2,'02　利用者データ'!$A$4:$O$504,7,FALSE))</f>
        <v/>
      </c>
      <c r="P16" s="91" t="str">
        <f>IF($AU$2="","",VLOOKUP($AU$2,'02　利用者データ'!$A$4:$O$504,7,FALSE))</f>
        <v/>
      </c>
      <c r="Q16" s="91" t="str">
        <f>IF($AU$2="","",VLOOKUP($AU$2,'02　利用者データ'!$A$4:$O$504,7,FALSE))</f>
        <v/>
      </c>
      <c r="R16" s="91" t="str">
        <f>IF($AU$2="","",VLOOKUP($AU$2,'02　利用者データ'!$A$4:$O$504,7,FALSE))</f>
        <v/>
      </c>
      <c r="S16" s="91" t="str">
        <f>IF($AU$2="","",VLOOKUP($AU$2,'02　利用者データ'!$A$4:$O$504,7,FALSE))</f>
        <v/>
      </c>
      <c r="T16" s="91" t="str">
        <f>IF($AU$2="","",VLOOKUP($AU$2,'02　利用者データ'!$A$4:$O$504,7,FALSE))</f>
        <v/>
      </c>
      <c r="U16" s="96" t="s">
        <v>27</v>
      </c>
      <c r="V16" s="96"/>
      <c r="W16" s="93"/>
      <c r="X16" s="93"/>
      <c r="Y16" s="93"/>
      <c r="Z16" s="21" t="s">
        <v>10</v>
      </c>
      <c r="AA16" s="100" t="str">
        <f>IF($AU$2="","",IF(VLOOKUP($AU$2,'02　利用者データ'!$A$4:$S$504,12,FALSE)="","",VLOOKUP($AU$2,'02　利用者データ'!$A$4:$S$504,12,FALSE)))</f>
        <v/>
      </c>
      <c r="AB16" s="100" t="str">
        <f>IF($AU$2="","",VLOOKUP($AU$2,'02　利用者データ'!$A$4:$O$504,7,FALSE))</f>
        <v/>
      </c>
      <c r="AC16" s="100" t="str">
        <f>IF($AU$2="","",VLOOKUP($AU$2,'02　利用者データ'!$A$4:$O$504,7,FALSE))</f>
        <v/>
      </c>
      <c r="AD16" s="100" t="str">
        <f>IF($AU$2="","",VLOOKUP($AU$2,'02　利用者データ'!$A$4:$O$504,7,FALSE))</f>
        <v/>
      </c>
      <c r="AE16" s="100" t="str">
        <f>IF($AU$2="","",VLOOKUP($AU$2,'02　利用者データ'!$A$4:$O$504,7,FALSE))</f>
        <v/>
      </c>
      <c r="AF16" s="100" t="str">
        <f>IF($AU$2="","",VLOOKUP($AU$2,'02　利用者データ'!$A$4:$O$504,7,FALSE))</f>
        <v/>
      </c>
      <c r="AG16" s="100" t="str">
        <f>IF($AU$2="","",VLOOKUP($AU$2,'02　利用者データ'!$A$4:$O$504,7,FALSE))</f>
        <v/>
      </c>
      <c r="AH16" s="100" t="str">
        <f>IF($AU$2="","",VLOOKUP($AU$2,'02　利用者データ'!$A$4:$O$504,7,FALSE))</f>
        <v/>
      </c>
      <c r="AI16" s="100" t="str">
        <f>IF($AU$2="","",VLOOKUP($AU$2,'02　利用者データ'!$A$4:$O$504,7,FALSE))</f>
        <v/>
      </c>
      <c r="AJ16" s="24"/>
      <c r="AK16" s="24"/>
      <c r="AL16" s="24"/>
      <c r="AM16" s="24"/>
      <c r="AN16" s="24"/>
      <c r="AO16" s="24"/>
      <c r="AP16" s="24"/>
      <c r="AQ16" s="24"/>
      <c r="AR16" s="25" t="str">
        <f>IF($AU$2="","",IF(VLOOKUP($AU$2,'02　利用者データ'!$A$4:$S$504,14,FALSE)="","",VLOOKUP($AU$2,'02　利用者データ'!$A$4:$S$504,14,FALSE)))</f>
        <v/>
      </c>
    </row>
    <row r="17" spans="1:44" ht="24" customHeight="1" x14ac:dyDescent="0.15">
      <c r="A17" s="89"/>
      <c r="B17" s="89"/>
      <c r="C17" s="92" t="s">
        <v>6</v>
      </c>
      <c r="D17" s="92"/>
      <c r="E17" s="92"/>
      <c r="F17" s="92"/>
      <c r="G17" s="92"/>
      <c r="H17" s="94" t="str">
        <f>IF($AU$2="","",IF(VLOOKUP($AU$2,'02　利用者データ'!$A$4:$S$504,9,FALSE)="","",VLOOKUP($AU$2,'02　利用者データ'!$A$4:$S$504,9,FALSE)))</f>
        <v/>
      </c>
      <c r="I17" s="94" t="str">
        <f>IF($AU$2="","",VLOOKUP($AU$2,'02　利用者データ'!$A$4:$O$504,7,FALSE))</f>
        <v/>
      </c>
      <c r="J17" s="94" t="str">
        <f>IF($AU$2="","",VLOOKUP($AU$2,'02　利用者データ'!$A$4:$O$504,7,FALSE))</f>
        <v/>
      </c>
      <c r="K17" s="94" t="str">
        <f>IF($AU$2="","",VLOOKUP($AU$2,'02　利用者データ'!$A$4:$O$504,7,FALSE))</f>
        <v/>
      </c>
      <c r="L17" s="94" t="str">
        <f>IF($AU$2="","",VLOOKUP($AU$2,'02　利用者データ'!$A$4:$O$504,7,FALSE))</f>
        <v/>
      </c>
      <c r="M17" s="94" t="str">
        <f>IF($AU$2="","",VLOOKUP($AU$2,'02　利用者データ'!$A$4:$O$504,7,FALSE))</f>
        <v/>
      </c>
      <c r="N17" s="94" t="str">
        <f>IF($AU$2="","",VLOOKUP($AU$2,'02　利用者データ'!$A$4:$O$504,7,FALSE))</f>
        <v/>
      </c>
      <c r="O17" s="94" t="str">
        <f>IF($AU$2="","",VLOOKUP($AU$2,'02　利用者データ'!$A$4:$O$504,7,FALSE))</f>
        <v/>
      </c>
      <c r="P17" s="94" t="str">
        <f>IF($AU$2="","",VLOOKUP($AU$2,'02　利用者データ'!$A$4:$O$504,7,FALSE))</f>
        <v/>
      </c>
      <c r="Q17" s="94" t="str">
        <f>IF($AU$2="","",VLOOKUP($AU$2,'02　利用者データ'!$A$4:$O$504,7,FALSE))</f>
        <v/>
      </c>
      <c r="R17" s="94" t="str">
        <f>IF($AU$2="","",VLOOKUP($AU$2,'02　利用者データ'!$A$4:$O$504,7,FALSE))</f>
        <v/>
      </c>
      <c r="S17" s="94" t="str">
        <f>IF($AU$2="","",VLOOKUP($AU$2,'02　利用者データ'!$A$4:$O$504,7,FALSE))</f>
        <v/>
      </c>
      <c r="T17" s="94" t="str">
        <f>IF($AU$2="","",VLOOKUP($AU$2,'02　利用者データ'!$A$4:$O$504,7,FALSE))</f>
        <v/>
      </c>
      <c r="U17" s="93"/>
      <c r="V17" s="93"/>
      <c r="W17" s="93"/>
      <c r="X17" s="93"/>
      <c r="Y17" s="93"/>
      <c r="Z17" s="97" t="str">
        <f>IF($AU$2="","",IF(VLOOKUP($AU$2,'02　利用者データ'!$A$4:$S$504,13,FALSE)="","",VLOOKUP($AU$2,'02　利用者データ'!$A$4:$S$504,13,FALSE)))</f>
        <v/>
      </c>
      <c r="AA17" s="98" t="str">
        <f>IF($AU$2="","",IF(VLOOKUP($AU$2,'02　利用者データ'!$A$4:$O$504,12,FALSE)="","",VLOOKUP($AU$2,'02　利用者データ'!$A$4:$O$504,12,FALSE)))</f>
        <v/>
      </c>
      <c r="AB17" s="98" t="str">
        <f>IF($AU$2="","",IF(VLOOKUP($AU$2,'02　利用者データ'!$A$4:$O$504,12,FALSE)="","",VLOOKUP($AU$2,'02　利用者データ'!$A$4:$O$504,12,FALSE)))</f>
        <v/>
      </c>
      <c r="AC17" s="98" t="str">
        <f>IF($AU$2="","",IF(VLOOKUP($AU$2,'02　利用者データ'!$A$4:$O$504,12,FALSE)="","",VLOOKUP($AU$2,'02　利用者データ'!$A$4:$O$504,12,FALSE)))</f>
        <v/>
      </c>
      <c r="AD17" s="98" t="str">
        <f>IF($AU$2="","",IF(VLOOKUP($AU$2,'02　利用者データ'!$A$4:$O$504,12,FALSE)="","",VLOOKUP($AU$2,'02　利用者データ'!$A$4:$O$504,12,FALSE)))</f>
        <v/>
      </c>
      <c r="AE17" s="98" t="str">
        <f>IF($AU$2="","",IF(VLOOKUP($AU$2,'02　利用者データ'!$A$4:$O$504,12,FALSE)="","",VLOOKUP($AU$2,'02　利用者データ'!$A$4:$O$504,12,FALSE)))</f>
        <v/>
      </c>
      <c r="AF17" s="98" t="str">
        <f>IF($AU$2="","",IF(VLOOKUP($AU$2,'02　利用者データ'!$A$4:$O$504,12,FALSE)="","",VLOOKUP($AU$2,'02　利用者データ'!$A$4:$O$504,12,FALSE)))</f>
        <v/>
      </c>
      <c r="AG17" s="98" t="str">
        <f>IF($AU$2="","",IF(VLOOKUP($AU$2,'02　利用者データ'!$A$4:$O$504,12,FALSE)="","",VLOOKUP($AU$2,'02　利用者データ'!$A$4:$O$504,12,FALSE)))</f>
        <v/>
      </c>
      <c r="AH17" s="98" t="str">
        <f>IF($AU$2="","",IF(VLOOKUP($AU$2,'02　利用者データ'!$A$4:$O$504,12,FALSE)="","",VLOOKUP($AU$2,'02　利用者データ'!$A$4:$O$504,12,FALSE)))</f>
        <v/>
      </c>
      <c r="AI17" s="98" t="str">
        <f>IF($AU$2="","",IF(VLOOKUP($AU$2,'02　利用者データ'!$A$4:$O$504,12,FALSE)="","",VLOOKUP($AU$2,'02　利用者データ'!$A$4:$O$504,12,FALSE)))</f>
        <v/>
      </c>
      <c r="AJ17" s="98" t="str">
        <f>IF($AU$2="","",IF(VLOOKUP($AU$2,'02　利用者データ'!$A$4:$O$504,12,FALSE)="","",VLOOKUP($AU$2,'02　利用者データ'!$A$4:$O$504,12,FALSE)))</f>
        <v/>
      </c>
      <c r="AK17" s="98" t="str">
        <f>IF($AU$2="","",IF(VLOOKUP($AU$2,'02　利用者データ'!$A$4:$O$504,12,FALSE)="","",VLOOKUP($AU$2,'02　利用者データ'!$A$4:$O$504,12,FALSE)))</f>
        <v/>
      </c>
      <c r="AL17" s="98" t="str">
        <f>IF($AU$2="","",IF(VLOOKUP($AU$2,'02　利用者データ'!$A$4:$O$504,12,FALSE)="","",VLOOKUP($AU$2,'02　利用者データ'!$A$4:$O$504,12,FALSE)))</f>
        <v/>
      </c>
      <c r="AM17" s="98" t="str">
        <f>IF($AU$2="","",IF(VLOOKUP($AU$2,'02　利用者データ'!$A$4:$O$504,12,FALSE)="","",VLOOKUP($AU$2,'02　利用者データ'!$A$4:$O$504,12,FALSE)))</f>
        <v/>
      </c>
      <c r="AN17" s="98" t="str">
        <f>IF($AU$2="","",IF(VLOOKUP($AU$2,'02　利用者データ'!$A$4:$O$504,12,FALSE)="","",VLOOKUP($AU$2,'02　利用者データ'!$A$4:$O$504,12,FALSE)))</f>
        <v/>
      </c>
      <c r="AO17" s="98" t="str">
        <f>IF($AU$2="","",IF(VLOOKUP($AU$2,'02　利用者データ'!$A$4:$O$504,12,FALSE)="","",VLOOKUP($AU$2,'02　利用者データ'!$A$4:$O$504,12,FALSE)))</f>
        <v/>
      </c>
      <c r="AP17" s="98" t="str">
        <f>IF($AU$2="","",IF(VLOOKUP($AU$2,'02　利用者データ'!$A$4:$O$504,12,FALSE)="","",VLOOKUP($AU$2,'02　利用者データ'!$A$4:$O$504,12,FALSE)))</f>
        <v/>
      </c>
      <c r="AQ17" s="98" t="str">
        <f>IF($AU$2="","",IF(VLOOKUP($AU$2,'02　利用者データ'!$A$4:$O$504,12,FALSE)="","",VLOOKUP($AU$2,'02　利用者データ'!$A$4:$O$504,12,FALSE)))</f>
        <v/>
      </c>
      <c r="AR17" s="99" t="str">
        <f>IF($AU$2="","",IF(VLOOKUP($AU$2,'02　利用者データ'!$A$4:$O$504,12,FALSE)="","",VLOOKUP($AU$2,'02　利用者データ'!$A$4:$O$504,12,FALSE)))</f>
        <v/>
      </c>
    </row>
    <row r="18" spans="1:44" ht="24" customHeight="1" x14ac:dyDescent="0.15">
      <c r="A18" s="89"/>
      <c r="B18" s="89"/>
      <c r="C18" s="93"/>
      <c r="D18" s="93"/>
      <c r="E18" s="93"/>
      <c r="F18" s="93"/>
      <c r="G18" s="93"/>
      <c r="H18" s="95" t="str">
        <f>IF($AU$2="","",VLOOKUP($AU$2,'02　利用者データ'!$A$4:$O$504,7,FALSE))</f>
        <v/>
      </c>
      <c r="I18" s="95" t="str">
        <f>IF($AU$2="","",VLOOKUP($AU$2,'02　利用者データ'!$A$4:$O$504,7,FALSE))</f>
        <v/>
      </c>
      <c r="J18" s="95" t="str">
        <f>IF($AU$2="","",VLOOKUP($AU$2,'02　利用者データ'!$A$4:$O$504,7,FALSE))</f>
        <v/>
      </c>
      <c r="K18" s="95" t="str">
        <f>IF($AU$2="","",VLOOKUP($AU$2,'02　利用者データ'!$A$4:$O$504,7,FALSE))</f>
        <v/>
      </c>
      <c r="L18" s="95" t="str">
        <f>IF($AU$2="","",VLOOKUP($AU$2,'02　利用者データ'!$A$4:$O$504,7,FALSE))</f>
        <v/>
      </c>
      <c r="M18" s="95" t="str">
        <f>IF($AU$2="","",VLOOKUP($AU$2,'02　利用者データ'!$A$4:$O$504,7,FALSE))</f>
        <v/>
      </c>
      <c r="N18" s="95" t="str">
        <f>IF($AU$2="","",VLOOKUP($AU$2,'02　利用者データ'!$A$4:$O$504,7,FALSE))</f>
        <v/>
      </c>
      <c r="O18" s="95" t="str">
        <f>IF($AU$2="","",VLOOKUP($AU$2,'02　利用者データ'!$A$4:$O$504,7,FALSE))</f>
        <v/>
      </c>
      <c r="P18" s="95" t="str">
        <f>IF($AU$2="","",VLOOKUP($AU$2,'02　利用者データ'!$A$4:$O$504,7,FALSE))</f>
        <v/>
      </c>
      <c r="Q18" s="95" t="str">
        <f>IF($AU$2="","",VLOOKUP($AU$2,'02　利用者データ'!$A$4:$O$504,7,FALSE))</f>
        <v/>
      </c>
      <c r="R18" s="95" t="str">
        <f>IF($AU$2="","",VLOOKUP($AU$2,'02　利用者データ'!$A$4:$O$504,7,FALSE))</f>
        <v/>
      </c>
      <c r="S18" s="95" t="str">
        <f>IF($AU$2="","",VLOOKUP($AU$2,'02　利用者データ'!$A$4:$O$504,7,FALSE))</f>
        <v/>
      </c>
      <c r="T18" s="95" t="str">
        <f>IF($AU$2="","",VLOOKUP($AU$2,'02　利用者データ'!$A$4:$O$504,7,FALSE))</f>
        <v/>
      </c>
      <c r="U18" s="93" t="s">
        <v>4</v>
      </c>
      <c r="V18" s="93"/>
      <c r="W18" s="93"/>
      <c r="X18" s="93"/>
      <c r="Y18" s="93"/>
      <c r="Z18" s="105" t="str">
        <f>IF(AR16="","",IF($AR$16&gt;=43831,"令和"&amp;YEAR($AR$16)-2018,IF($AR$16&gt;=43586,"令和元",TEXT($AR$16,"ggg")&amp;IF(TEXT($AR$16,"e")="1","元",TEXT($AR$16,"e"))))&amp;TEXT($AR$16,"年m月d日"))</f>
        <v/>
      </c>
      <c r="AA18" s="106" t="e">
        <f t="shared" ref="AA18:AG18" si="1">IF(AA14&gt;=43831,"令和"&amp;YEAR(AA14)-2018,IF(AA14&gt;=43586,"令和元",TEXT(AA14,"ggg")&amp;IF(TEXT(AA14,"e")="1","元",TEXT(AA14,"e"))))&amp;TEXT(AA14,"年m月d日")</f>
        <v>#VALUE!</v>
      </c>
      <c r="AB18" s="106" t="e">
        <f t="shared" si="1"/>
        <v>#VALUE!</v>
      </c>
      <c r="AC18" s="106" t="e">
        <f t="shared" si="1"/>
        <v>#VALUE!</v>
      </c>
      <c r="AD18" s="106" t="e">
        <f t="shared" si="1"/>
        <v>#VALUE!</v>
      </c>
      <c r="AE18" s="106" t="e">
        <f t="shared" si="1"/>
        <v>#VALUE!</v>
      </c>
      <c r="AF18" s="106" t="e">
        <f t="shared" si="1"/>
        <v>#VALUE!</v>
      </c>
      <c r="AG18" s="106" t="e">
        <f t="shared" si="1"/>
        <v>#VALUE!</v>
      </c>
      <c r="AH18" s="112" t="s">
        <v>29</v>
      </c>
      <c r="AI18" s="113"/>
      <c r="AJ18" s="113"/>
      <c r="AK18" s="113"/>
      <c r="AL18" s="113"/>
      <c r="AM18" s="113"/>
      <c r="AN18" s="113"/>
      <c r="AO18" s="114"/>
      <c r="AP18" s="86" t="str">
        <f>IF($AU$2="","",IF(VLOOKUP($AU$2,'02　利用者データ'!$A$4:$S$504,15,FALSE)="","",VLOOKUP($AU$2,'02　利用者データ'!$A$4:$S$504,15,FALSE)))</f>
        <v/>
      </c>
      <c r="AQ18" s="87" t="str">
        <f>IF($AU$2="","",VLOOKUP($AU$2,'02　利用者データ'!$A$4:$O$504,7,FALSE))</f>
        <v/>
      </c>
      <c r="AR18" s="88" t="str">
        <f>IF($AU$2="","",VLOOKUP($AU$2,'02　利用者データ'!$A$4:$O$504,7,FALSE))</f>
        <v/>
      </c>
    </row>
    <row r="19" spans="1:44" ht="24" customHeight="1" x14ac:dyDescent="0.15">
      <c r="A19" s="14" t="s">
        <v>30</v>
      </c>
    </row>
    <row r="21" spans="1:44" ht="24" customHeight="1" x14ac:dyDescent="0.15">
      <c r="A21" s="14" t="s">
        <v>32</v>
      </c>
    </row>
    <row r="22" spans="1:44" ht="24" customHeight="1" x14ac:dyDescent="0.15">
      <c r="A22" s="90" t="s">
        <v>2</v>
      </c>
      <c r="B22" s="90"/>
      <c r="C22" s="90"/>
      <c r="D22" s="90"/>
      <c r="E22" s="90"/>
      <c r="F22" s="90"/>
      <c r="G22" s="104" t="str">
        <f>IF('01　基本データ'!I6="","",'01　基本データ'!I6)</f>
        <v/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93" t="s">
        <v>12</v>
      </c>
      <c r="V22" s="93"/>
      <c r="W22" s="93"/>
      <c r="X22" s="93"/>
      <c r="Y22" s="93"/>
      <c r="Z22" s="93"/>
      <c r="AA22" s="21" t="s">
        <v>10</v>
      </c>
      <c r="AB22" s="100" t="str">
        <f>IF('01　基本データ'!I8="","",'01　基本データ'!I8)</f>
        <v/>
      </c>
      <c r="AC22" s="100"/>
      <c r="AD22" s="100"/>
      <c r="AE22" s="100"/>
      <c r="AF22" s="100"/>
      <c r="AG22" s="100"/>
      <c r="AH22" s="100"/>
      <c r="AI22" s="101" t="s">
        <v>16</v>
      </c>
      <c r="AJ22" s="101"/>
      <c r="AK22" s="101"/>
      <c r="AL22" s="100" t="str">
        <f>IF('01　基本データ'!I10="","",'01　基本データ'!I10)</f>
        <v/>
      </c>
      <c r="AM22" s="100"/>
      <c r="AN22" s="100"/>
      <c r="AO22" s="100"/>
      <c r="AP22" s="100"/>
      <c r="AQ22" s="100"/>
      <c r="AR22" s="111"/>
    </row>
    <row r="23" spans="1:44" ht="24" customHeight="1" x14ac:dyDescent="0.15">
      <c r="A23" s="92" t="s">
        <v>8</v>
      </c>
      <c r="B23" s="92"/>
      <c r="C23" s="92"/>
      <c r="D23" s="92"/>
      <c r="E23" s="92"/>
      <c r="F23" s="92"/>
      <c r="G23" s="102" t="str">
        <f>IF('01　基本データ'!I7="","",'01　基本データ'!I7)</f>
        <v/>
      </c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93"/>
      <c r="V23" s="93"/>
      <c r="W23" s="93"/>
      <c r="X23" s="93"/>
      <c r="Y23" s="93"/>
      <c r="Z23" s="93"/>
      <c r="AA23" s="97" t="str">
        <f>IF('01　基本データ'!I9="","",'01　基本データ'!I9)</f>
        <v/>
      </c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9"/>
    </row>
    <row r="24" spans="1:44" ht="24" customHeight="1" x14ac:dyDescent="0.15">
      <c r="A24" s="93"/>
      <c r="B24" s="93"/>
      <c r="C24" s="93"/>
      <c r="D24" s="93"/>
      <c r="E24" s="93"/>
      <c r="F24" s="9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93" t="s">
        <v>48</v>
      </c>
      <c r="V24" s="93"/>
      <c r="W24" s="93"/>
      <c r="X24" s="93"/>
      <c r="Y24" s="93"/>
      <c r="Z24" s="93"/>
      <c r="AA24" s="105" t="str">
        <f>IF(AR24="","",IF($AR$24&gt;=43831,"令和"&amp;YEAR($AR$24)-2018,IF($AR$24&gt;=43586,"令和元",TEXT($AR$24,"ggg")&amp;IF(TEXT($AR$24,"e")="1","元",TEXT($AR$24,"e"))))&amp;TEXT($AR$24,"年m月d日"))</f>
        <v/>
      </c>
      <c r="AB24" s="106" t="str">
        <f t="shared" ref="AB24:AH24" si="2">IF(AB20&gt;=43831,"令和"&amp;YEAR(AB20)-2018,IF(AB20&gt;=43586,"令和元",TEXT(AB20,"ggg")&amp;IF(TEXT(AB20,"e")="1","元",TEXT(AB20,"e"))))&amp;TEXT(AB20,"年m月d日")</f>
        <v>明治33年1月0日</v>
      </c>
      <c r="AC24" s="106" t="str">
        <f t="shared" si="2"/>
        <v>明治33年1月0日</v>
      </c>
      <c r="AD24" s="106" t="str">
        <f t="shared" si="2"/>
        <v>明治33年1月0日</v>
      </c>
      <c r="AE24" s="106" t="str">
        <f t="shared" si="2"/>
        <v>明治33年1月0日</v>
      </c>
      <c r="AF24" s="106" t="str">
        <f t="shared" si="2"/>
        <v>明治33年1月0日</v>
      </c>
      <c r="AG24" s="106" t="str">
        <f t="shared" si="2"/>
        <v>明治33年1月0日</v>
      </c>
      <c r="AH24" s="106" t="str">
        <f t="shared" si="2"/>
        <v>明治33年1月0日</v>
      </c>
      <c r="AI24" s="26"/>
      <c r="AJ24" s="22"/>
      <c r="AK24" s="22"/>
      <c r="AL24" s="22"/>
      <c r="AM24" s="22"/>
      <c r="AN24" s="22"/>
      <c r="AO24" s="22"/>
      <c r="AP24" s="22"/>
      <c r="AQ24" s="22"/>
      <c r="AR24" s="23" t="str">
        <f>IF($AU$2="","",IF(VLOOKUP($AU$2,'02　利用者データ'!$A$4:$S$504,17,FALSE)="","",VLOOKUP($AU$2,'02　利用者データ'!$A$4:$S$504,17,FALSE)))</f>
        <v/>
      </c>
    </row>
  </sheetData>
  <sheetProtection algorithmName="SHA-512" hashValue="pnd/vW6Sdyms8JdZctSvocLsTqG1mseES8nyjr+/zE5tFBGuw1MstUeYNgFEG3TiRJE7JnnOVyGAjK3vKm9Rvw==" saltValue="WPJmHouS3u6ROZ7nZx7Vhw==" spinCount="100000" sheet="1" objects="1" scenarios="1" selectLockedCells="1"/>
  <mergeCells count="39">
    <mergeCell ref="A22:F22"/>
    <mergeCell ref="G22:T22"/>
    <mergeCell ref="U22:Z23"/>
    <mergeCell ref="AB22:AH22"/>
    <mergeCell ref="AI22:AK22"/>
    <mergeCell ref="A23:F24"/>
    <mergeCell ref="G23:T24"/>
    <mergeCell ref="AA23:AR23"/>
    <mergeCell ref="U24:Z24"/>
    <mergeCell ref="AA24:AH24"/>
    <mergeCell ref="AL22:AR22"/>
    <mergeCell ref="A16:B18"/>
    <mergeCell ref="C16:G16"/>
    <mergeCell ref="H16:T16"/>
    <mergeCell ref="U16:Y17"/>
    <mergeCell ref="AA16:AI16"/>
    <mergeCell ref="C17:G18"/>
    <mergeCell ref="H17:T18"/>
    <mergeCell ref="Z17:AR17"/>
    <mergeCell ref="U18:Y18"/>
    <mergeCell ref="Z18:AG18"/>
    <mergeCell ref="AH18:AO18"/>
    <mergeCell ref="AP18:AR18"/>
    <mergeCell ref="A1:AR3"/>
    <mergeCell ref="AU2:AX2"/>
    <mergeCell ref="A5:AR5"/>
    <mergeCell ref="A11:AR11"/>
    <mergeCell ref="A13:B15"/>
    <mergeCell ref="C13:G13"/>
    <mergeCell ref="H13:T13"/>
    <mergeCell ref="U13:Y14"/>
    <mergeCell ref="AA13:AI13"/>
    <mergeCell ref="AJ13:AK13"/>
    <mergeCell ref="AL13:AR13"/>
    <mergeCell ref="C14:G15"/>
    <mergeCell ref="H14:T15"/>
    <mergeCell ref="Z14:AR14"/>
    <mergeCell ref="U15:Y15"/>
    <mergeCell ref="Z15:AG15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01　基本データ</vt:lpstr>
      <vt:lpstr>02　利用者データ</vt:lpstr>
      <vt:lpstr>03　利用状況報告書</vt:lpstr>
      <vt:lpstr>04　利用報告書</vt:lpstr>
      <vt:lpstr>05　利用終了報告書</vt:lpstr>
      <vt:lpstr>'04　利用報告書'!Print_Area</vt:lpstr>
      <vt:lpstr>'05　利用終了報告書'!Print_Area</vt:lpstr>
      <vt:lpstr>'03　利用状況報告書'!Print_Titles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kwg</dc:creator>
  <cp:lastModifiedBy>UserNmae2</cp:lastModifiedBy>
  <cp:lastPrinted>2019-08-28T05:48:12Z</cp:lastPrinted>
  <dcterms:created xsi:type="dcterms:W3CDTF">2019-08-21T05:25:41Z</dcterms:created>
  <dcterms:modified xsi:type="dcterms:W3CDTF">2021-03-26T01:58:49Z</dcterms:modified>
</cp:coreProperties>
</file>