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40.80\disk\__netbackup\201605070200\LANDISK3\disk\zaisei\決算統計\３０年度\※財政状況資料集\020819_【埼玉県市町村課】（916〆・依頼）平成30年度財政状況資料集の作成について（2回目）\県への回答\"/>
    </mc:Choice>
  </mc:AlternateContent>
  <bookViews>
    <workbookView xWindow="0" yWindow="0" windowWidth="20490" windowHeight="702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C40" i="10"/>
  <c r="BW39" i="10"/>
  <c r="BE39" i="10"/>
  <c r="AM39" i="10"/>
  <c r="BW38" i="10"/>
  <c r="BE38" i="10"/>
  <c r="AM38" i="10"/>
  <c r="BE37" i="10"/>
  <c r="AM37" i="10"/>
  <c r="BE36" i="10"/>
  <c r="AM36" i="10"/>
  <c r="BE35" i="10"/>
  <c r="C34" i="10"/>
  <c r="C35" i="10" l="1"/>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U39" i="10" l="1"/>
  <c r="U40" i="10" l="1"/>
  <c r="AM34" i="10" l="1"/>
  <c r="AM35" i="10" s="1"/>
  <c r="BE34" i="10" s="1"/>
  <c r="BW34" i="10" l="1"/>
  <c r="BW35" i="10" s="1"/>
  <c r="BW36" i="10" s="1"/>
  <c r="BW37"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<sst xmlns="http://schemas.openxmlformats.org/spreadsheetml/2006/main" count="1124" uniqueCount="613">
  <si>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</si>
  <si>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</si>
  <si>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</si>
  <si>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</si>
  <si>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</si>
  <si>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</si>
  <si>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</si>
  <si>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</si>
  <si>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</si>
  <si>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</si>
  <si>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</si>
  <si>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</si>
  <si>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</si>
  <si>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</si>
  <si>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</si>
  <si>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</si>
  <si>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</si>
  <si>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</si>
  <si>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</si>
  <si>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</si>
  <si>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</si>
  <si>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</si>
  <si>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</si>
  <si>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</si>
  <si>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</si>
  <si>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</si>
  <si>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</si>
  <si>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</si>
  <si>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</si>
  <si>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</si>
  <si>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</si>
  <si>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</si>
  <si>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</si>
  <si>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</si>
  <si>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</si>
  <si>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</si>
  <si>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</si>
  <si>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</si>
  <si>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</si>
  <si>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</si>
  <si>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</si>
  <si>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</si>
  <si>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</si>
  <si>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</si>
  <si>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</si>
  <si>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</si>
  <si>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</si>
  <si>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</si>
  <si>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</si>
  <si>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</si>
  <si>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</si>
  <si>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</si>
  <si>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</si>
  <si>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</si>
  <si>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</si>
  <si>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</si>
  <si>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</si>
  <si>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</si>
  <si>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</si>
  <si>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</si>
  <si>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</si>
  <si>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</si>
  <si>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</si>
  <si>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</si>
  <si>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</si>
  <si>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</si>
  <si>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</si>
  <si>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</si>
  <si>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</si>
  <si>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</si>
  <si>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</si>
  <si>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</si>
  <si>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</si>
  <si>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</si>
  <si>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</si>
  <si>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</si>
  <si>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</si>
  <si>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</si>
  <si>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</si>
  <si>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</si>
  <si>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</si>
  <si>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</si>
  <si>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</si>
  <si>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</si>
  <si>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</si>
  <si>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</si>
  <si>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</si>
  <si>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</si>
  <si>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</si>
  <si>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</si>
  <si>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</si>
  <si>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</si>
  <si>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</si>
  <si>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</si>
  <si>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</si>
  <si>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</si>
  <si>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</si>
  <si>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</si>
  <si>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</si>
  <si>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川口市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</si>
  <si>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</si>
  <si>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</si>
  <si>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</si>
  <si>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</si>
  <si>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</si>
  <si>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</si>
  <si>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</si>
  <si>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</si>
  <si>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</si>
  <si>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</si>
  <si>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</si>
  <si>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</si>
  <si>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</si>
  <si>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</si>
  <si>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</si>
  <si>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</si>
  <si>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</si>
  <si>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</si>
  <si>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</si>
  <si>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</si>
  <si>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</si>
  <si>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</si>
  <si>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</si>
  <si>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</si>
  <si>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</si>
  <si>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</si>
  <si>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</si>
  <si>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</si>
  <si>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</si>
  <si>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</si>
  <si>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</si>
  <si>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</si>
  <si>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</si>
  <si>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</si>
  <si>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</si>
  <si>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</si>
  <si>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</si>
  <si>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</si>
  <si>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</si>
  <si>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</si>
  <si>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</si>
  <si>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</si>
  <si>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</si>
  <si>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</si>
  <si>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</si>
  <si>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</si>
  <si>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</si>
  <si>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</si>
  <si>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</si>
  <si>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</si>
  <si>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</si>
  <si>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</si>
  <si>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</si>
  <si>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</si>
  <si>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</si>
  <si>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</si>
  <si>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</si>
  <si>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</si>
  <si>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</si>
  <si>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</si>
  <si>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</si>
  <si>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</si>
  <si>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</si>
  <si>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</si>
  <si>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</si>
  <si>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</si>
  <si>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</si>
  <si>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</si>
  <si>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</si>
  <si>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</si>
  <si>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</si>
  <si>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</si>
  <si>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</si>
  <si>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</si>
  <si>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</si>
  <si>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</si>
  <si>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</si>
  <si>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</si>
  <si>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</si>
  <si>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</si>
  <si>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</si>
  <si>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</si>
  <si>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</si>
  <si>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</si>
  <si>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</si>
  <si>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</si>
  <si>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</si>
  <si>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</si>
  <si>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</si>
  <si>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</si>
  <si>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</si>
  <si>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</si>
  <si>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</si>
  <si>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</si>
  <si>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</si>
  <si>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</si>
  <si>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</si>
  <si>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</si>
  <si>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</si>
  <si>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</si>
  <si>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</si>
  <si>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</si>
  <si>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</si>
  <si>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</si>
  <si>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</si>
  <si>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</si>
  <si>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</si>
  <si>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</si>
  <si>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</si>
  <si>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</si>
  <si>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</si>
  <si>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</si>
  <si>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</si>
  <si>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</si>
  <si>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</si>
  <si>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埼玉県川口市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</si>
  <si>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</si>
  <si>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</si>
  <si>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</si>
  <si>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</si>
  <si>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</si>
  <si>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</si>
  <si>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</si>
  <si>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</si>
  <si>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</si>
  <si>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</si>
  <si>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</si>
  <si>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</si>
  <si>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</si>
  <si>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</si>
  <si>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</si>
  <si>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</si>
  <si>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</si>
  <si>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</si>
  <si>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</si>
  <si>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</si>
  <si>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</si>
  <si>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</si>
  <si>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</si>
  <si>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</si>
  <si>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</si>
  <si>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</si>
  <si>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</si>
  <si>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</si>
  <si>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</si>
  <si>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</si>
  <si>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</si>
  <si>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</si>
  <si>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</si>
  <si>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</si>
  <si>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</si>
  <si>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</si>
  <si>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</si>
  <si>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</si>
  <si>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</si>
  <si>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</si>
  <si>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</si>
  <si>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</si>
  <si>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</si>
  <si>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</si>
  <si>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</si>
  <si>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</si>
  <si>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</si>
  <si>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</si>
  <si>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</si>
  <si>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</si>
  <si>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</si>
  <si>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</si>
  <si>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</si>
  <si>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</si>
  <si>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</si>
  <si>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</si>
  <si>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</si>
  <si>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</si>
  <si>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</si>
  <si>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</si>
  <si>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</si>
  <si>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</si>
  <si>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</si>
  <si>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</si>
  <si>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</si>
  <si>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</si>
  <si>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</si>
  <si>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</si>
  <si>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</si>
  <si>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</si>
  <si>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</si>
  <si>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</si>
  <si>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</si>
  <si>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</si>
  <si>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</si>
  <si>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</si>
  <si>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</si>
  <si>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</si>
  <si>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</si>
  <si>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</si>
  <si>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</si>
  <si>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</si>
  <si>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</si>
  <si>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</si>
  <si>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</si>
  <si>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</si>
  <si>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</si>
  <si>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</si>
  <si>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</si>
  <si>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</si>
  <si>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</si>
  <si>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</si>
  <si>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</si>
  <si>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</si>
  <si>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</si>
  <si>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</si>
  <si>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</si>
  <si>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</si>
  <si>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</si>
  <si>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</si>
  <si>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</si>
  <si>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</si>
  <si>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</si>
  <si>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</si>
  <si>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</si>
  <si>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</si>
  <si>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</si>
  <si>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</si>
  <si>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</si>
  <si>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</si>
  <si>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</si>
  <si>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</si>
  <si>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</si>
  <si>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</si>
  <si>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</si>
  <si>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</si>
  <si>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</si>
  <si>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</si>
  <si>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</si>
  <si>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</si>
  <si>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</si>
  <si>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</si>
  <si>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</si>
  <si>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</si>
  <si>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</si>
  <si>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</si>
  <si>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</si>
  <si>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</si>
  <si>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</si>
  <si>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</si>
  <si>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</si>
  <si>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</si>
  <si>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</si>
  <si>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</si>
  <si>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</si>
  <si>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</si>
  <si>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</si>
  <si>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</si>
  <si>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</si>
  <si>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</si>
  <si>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</si>
  <si>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</si>
  <si>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</si>
  <si>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</si>
  <si>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</si>
  <si>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</si>
  <si>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</si>
  <si>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</si>
  <si>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</si>
  <si>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</si>
  <si>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埼玉県川口市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</si>
  <si>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</si>
  <si>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</si>
  <si>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</si>
  <si>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</si>
  <si>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</si>
  <si>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</si>
  <si>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</si>
  <si>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</si>
  <si>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</si>
  <si>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</si>
  <si>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</si>
  <si>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</si>
  <si>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</si>
  <si>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</si>
  <si>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</si>
  <si>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</si>
  <si>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</si>
  <si>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</si>
  <si>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</si>
  <si>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</si>
  <si>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看護学校事業</t>
    <phoneticPr fontId="5"/>
  </si>
  <si>
    <t>母子父子寡婦福祉資金貸付事業</t>
    <phoneticPr fontId="5"/>
  </si>
  <si>
    <t>学童等災害共済事業</t>
    <phoneticPr fontId="5"/>
  </si>
  <si>
    <t>川口都市計画土地区画整理事業</t>
    <phoneticPr fontId="5"/>
  </si>
  <si>
    <t>公共用地取得事業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</si>
  <si>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</si>
  <si>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</si>
  <si>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</si>
  <si>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</si>
  <si>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</si>
  <si>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</si>
  <si>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</si>
  <si>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</si>
  <si>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</si>
  <si>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</si>
  <si>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</si>
  <si>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</si>
  <si>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</si>
  <si>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</si>
  <si>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</si>
  <si>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</si>
  <si>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小型自動車競走事業</t>
    <phoneticPr fontId="5"/>
  </si>
  <si>
    <t>川口駅西口地下公共駐車場事業</t>
    <phoneticPr fontId="5"/>
  </si>
  <si>
    <t>川口駅東口地下公共駐車場事業</t>
    <phoneticPr fontId="5"/>
  </si>
  <si>
    <t>-</t>
    <phoneticPr fontId="5"/>
  </si>
  <si>
    <t>交通災害共済事業</t>
    <phoneticPr fontId="5"/>
  </si>
  <si>
    <t>水道事業会計</t>
    <phoneticPr fontId="5"/>
  </si>
  <si>
    <t>法適用企業</t>
    <phoneticPr fontId="5"/>
  </si>
  <si>
    <t>病院事業会計</t>
    <phoneticPr fontId="5"/>
  </si>
  <si>
    <t>法適用企業</t>
    <phoneticPr fontId="5"/>
  </si>
  <si>
    <t>川口市下水道事業特別会計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</si>
  <si>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</si>
  <si>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</si>
  <si>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</si>
  <si>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</si>
  <si>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</si>
  <si>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</si>
  <si>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</si>
  <si>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</si>
  <si>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</si>
  <si>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</si>
  <si>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</si>
  <si>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</si>
  <si>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</si>
  <si>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</si>
  <si>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</si>
  <si>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</si>
  <si>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</si>
  <si>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</si>
  <si>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</si>
  <si>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</si>
  <si>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</si>
  <si>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</si>
  <si>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</si>
  <si>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</si>
  <si>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</si>
  <si>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</si>
  <si>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</si>
  <si>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</si>
  <si>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</si>
  <si>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</si>
  <si>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</si>
  <si>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</si>
  <si>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</si>
  <si>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</si>
  <si>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</si>
  <si>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</si>
  <si>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</si>
  <si>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</si>
  <si>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</si>
  <si>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</si>
  <si>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</si>
  <si>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</si>
  <si>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</si>
  <si>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</si>
  <si>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</si>
  <si>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</si>
  <si>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</si>
  <si>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</si>
  <si>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</si>
  <si>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</si>
  <si>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</si>
  <si>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</si>
  <si>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</si>
  <si>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</si>
  <si>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</si>
  <si>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</si>
  <si>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</si>
  <si>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</si>
  <si>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川口駅東口地下公共駐車場事業特別会計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</si>
  <si>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</si>
  <si>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</si>
  <si>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</si>
  <si>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</si>
  <si>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</si>
  <si>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</si>
  <si>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</si>
  <si>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</si>
  <si>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</si>
  <si>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</si>
  <si>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</si>
  <si>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</si>
  <si>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</si>
  <si>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</si>
  <si>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</si>
  <si>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</si>
  <si>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</si>
  <si>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</si>
  <si>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</si>
  <si>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</si>
  <si>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</si>
  <si>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</si>
  <si>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</si>
  <si>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</si>
  <si>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</si>
  <si>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</si>
  <si>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</si>
  <si>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</si>
  <si>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</si>
  <si>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</si>
  <si>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</si>
  <si>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</si>
  <si>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</si>
  <si>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</si>
  <si>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</si>
  <si>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</si>
  <si>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</si>
  <si>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</si>
  <si>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</si>
  <si>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</si>
  <si>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</si>
  <si>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</si>
  <si>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</si>
  <si>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</si>
  <si>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</si>
  <si>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</si>
  <si>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</si>
  <si>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</si>
  <si>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</si>
  <si>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</si>
  <si>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</si>
  <si>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</si>
  <si>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</si>
  <si>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</si>
  <si>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</si>
  <si>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</si>
  <si>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</si>
  <si>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</si>
  <si>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</si>
  <si>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</si>
  <si>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</si>
  <si>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</si>
  <si>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</si>
  <si>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</si>
  <si>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</si>
  <si>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</si>
  <si>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</si>
  <si>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</si>
  <si>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</si>
  <si>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</si>
  <si>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</si>
  <si>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</si>
  <si>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</si>
  <si>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</si>
  <si>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</si>
  <si>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</si>
  <si>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</si>
  <si>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</si>
  <si>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</si>
  <si>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</si>
  <si>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</si>
  <si>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</si>
  <si>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</si>
  <si>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</si>
  <si>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</si>
  <si>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1.05</t>
  </si>
  <si>
    <t>▲ 6.38</t>
  </si>
  <si>
    <t>▲ 2.37</t>
  </si>
  <si>
    <t>一般会計</t>
  </si>
  <si>
    <t>水道事業会計</t>
  </si>
  <si>
    <t>病院事業会計</t>
  </si>
  <si>
    <t>介護保険事業</t>
  </si>
  <si>
    <t>川口市下水道事業特別会計</t>
  </si>
  <si>
    <t>小型自動車競走事業</t>
  </si>
  <si>
    <t>後期高齢者医療事業</t>
  </si>
  <si>
    <t>交通災害共済事業</t>
  </si>
  <si>
    <t>その他会計（赤字）</t>
  </si>
  <si>
    <t>その他会計（黒字）</t>
  </si>
  <si>
    <t>H25末</t>
    <phoneticPr fontId="5"/>
  </si>
  <si>
    <t>H26末</t>
    <phoneticPr fontId="5"/>
  </si>
  <si>
    <t>H27末</t>
    <phoneticPr fontId="5"/>
  </si>
  <si>
    <t>H28末</t>
    <phoneticPr fontId="5"/>
  </si>
  <si>
    <t>H29末</t>
    <phoneticPr fontId="5"/>
  </si>
  <si>
    <t>埼玉高速鉄道</t>
    <rPh sb="0" eb="2">
      <t>サイタマ</t>
    </rPh>
    <rPh sb="2" eb="4">
      <t>コウソク</t>
    </rPh>
    <rPh sb="4" eb="6">
      <t>テツドウ</t>
    </rPh>
    <phoneticPr fontId="2"/>
  </si>
  <si>
    <t>埼玉県信用保証協会</t>
    <rPh sb="0" eb="3">
      <t>サイタマケン</t>
    </rPh>
    <rPh sb="3" eb="5">
      <t>シンヨウ</t>
    </rPh>
    <rPh sb="5" eb="7">
      <t>ホショウ</t>
    </rPh>
    <rPh sb="7" eb="9">
      <t>キョウカイ</t>
    </rPh>
    <phoneticPr fontId="2"/>
  </si>
  <si>
    <t>川口中小企業共済協会</t>
    <rPh sb="0" eb="2">
      <t>カワグチ</t>
    </rPh>
    <rPh sb="2" eb="4">
      <t>チュウショウ</t>
    </rPh>
    <rPh sb="4" eb="6">
      <t>キギョウ</t>
    </rPh>
    <rPh sb="6" eb="8">
      <t>キョウサイ</t>
    </rPh>
    <rPh sb="8" eb="10">
      <t>キョウカイ</t>
    </rPh>
    <phoneticPr fontId="2"/>
  </si>
  <si>
    <t>川口市土地開発公社</t>
    <rPh sb="0" eb="3">
      <t>カワグチシ</t>
    </rPh>
    <rPh sb="3" eb="5">
      <t>トチ</t>
    </rPh>
    <rPh sb="5" eb="7">
      <t>カイハツ</t>
    </rPh>
    <rPh sb="7" eb="9">
      <t>コウシャ</t>
    </rPh>
    <phoneticPr fontId="2"/>
  </si>
  <si>
    <t>川口産業振興公社</t>
    <rPh sb="0" eb="2">
      <t>カワグチ</t>
    </rPh>
    <rPh sb="2" eb="4">
      <t>サンギョウ</t>
    </rPh>
    <rPh sb="4" eb="6">
      <t>シンコウ</t>
    </rPh>
    <rPh sb="6" eb="8">
      <t>コウシャ</t>
    </rPh>
    <phoneticPr fontId="2"/>
  </si>
  <si>
    <t>川口都市開発</t>
    <rPh sb="0" eb="2">
      <t>カワグチ</t>
    </rPh>
    <rPh sb="2" eb="4">
      <t>トシ</t>
    </rPh>
    <rPh sb="4" eb="6">
      <t>カイハツ</t>
    </rPh>
    <phoneticPr fontId="2"/>
  </si>
  <si>
    <t>川口市勤労福祉サービスセンター</t>
    <rPh sb="0" eb="3">
      <t>カワグチシ</t>
    </rPh>
    <rPh sb="3" eb="5">
      <t>キンロウ</t>
    </rPh>
    <rPh sb="5" eb="7">
      <t>フクシ</t>
    </rPh>
    <phoneticPr fontId="2"/>
  </si>
  <si>
    <t>川口市スポーツ協会</t>
    <rPh sb="0" eb="2">
      <t>カワグチ</t>
    </rPh>
    <rPh sb="2" eb="3">
      <t>シ</t>
    </rPh>
    <rPh sb="7" eb="9">
      <t>キョウカイ</t>
    </rPh>
    <phoneticPr fontId="2"/>
  </si>
  <si>
    <t>川口総合文化センター</t>
    <rPh sb="0" eb="2">
      <t>カワグチ</t>
    </rPh>
    <rPh sb="2" eb="4">
      <t>ソウゴウ</t>
    </rPh>
    <rPh sb="4" eb="6">
      <t>ブンカ</t>
    </rPh>
    <phoneticPr fontId="2"/>
  </si>
  <si>
    <t>川口緑化センター</t>
    <rPh sb="0" eb="2">
      <t>カワグチ</t>
    </rPh>
    <rPh sb="2" eb="4">
      <t>リョッカ</t>
    </rPh>
    <phoneticPr fontId="2"/>
  </si>
  <si>
    <t>－</t>
    <phoneticPr fontId="2"/>
  </si>
  <si>
    <t>戸田競艇企業団</t>
    <rPh sb="0" eb="2">
      <t>トダ</t>
    </rPh>
    <rPh sb="2" eb="4">
      <t>キョウテイ</t>
    </rPh>
    <rPh sb="4" eb="7">
      <t>キギョウダン</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</si>
  <si>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</si>
  <si>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</si>
  <si>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rPh sb="0" eb="3">
      <t>サイタマケン</t>
    </rPh>
    <phoneticPr fontId="2"/>
  </si>
  <si>
    <t>一般会計</t>
    <rPh sb="0" eb="2">
      <t>イッパン</t>
    </rPh>
    <rPh sb="2" eb="4">
      <t>カイケイ</t>
    </rPh>
    <phoneticPr fontId="8"/>
  </si>
  <si>
    <t>特別会計</t>
    <rPh sb="0" eb="4">
      <t>トクベツカイケイ</t>
    </rPh>
    <phoneticPr fontId="8"/>
  </si>
  <si>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</si>
  <si>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</si>
  <si>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</si>
  <si>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</si>
  <si>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平成３０年度は前年度と比べ１．０ポイント増加となり、若干の増加が見られ、類似団体と比較して１．４ポイント高くなっている。また、将来負担比率は前年度に比較して２．５ポイント減少、平成２７年度と比較して７．９ポイントも減少しており、平成３０年度は類似団体と比較して３０．１ポイント低い。今後は、川口市公共施設等総合管理計画に基づいた計画的な資産の更新を行っていくことが重要である。</t>
    <rPh sb="34" eb="36">
      <t>ゾウカ</t>
    </rPh>
    <rPh sb="43" eb="45">
      <t>ゾウカ</t>
    </rPh>
    <rPh sb="88" eb="90">
      <t>ヒカク</t>
    </rPh>
    <rPh sb="99" eb="101">
      <t>ゲンショウ</t>
    </rPh>
    <rPh sb="102" eb="104">
      <t>ヘイセイ</t>
    </rPh>
    <rPh sb="106" eb="108">
      <t>ネンド</t>
    </rPh>
    <rPh sb="109" eb="111">
      <t>ヒカク</t>
    </rPh>
    <rPh sb="121" eb="123">
      <t>ゲンショウ</t>
    </rPh>
    <rPh sb="135" eb="137">
      <t>ルイジ</t>
    </rPh>
    <rPh sb="137" eb="139">
      <t>ダンタイ</t>
    </rPh>
    <rPh sb="140" eb="142">
      <t>ヒカク</t>
    </rPh>
    <rPh sb="152" eb="153">
      <t>ヒク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</si>
  <si>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</si>
  <si>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</si>
  <si>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</si>
  <si>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</si>
  <si>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</si>
  <si>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</si>
  <si>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</si>
  <si>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は、債務負担行為に基づく支出のうち公債費に準ずるものが増加したこと及び特定財源のうち都市計画事業の財源として発行された地方債償還に充当した都市計画税が減少したことにより１．０ポイント増加した。
　将来負担比率は、将来負担額のうち一般会計の地方債現在高及び土地開発公社の公共用地先行取得費が減少したことにより２．５ポイント減少した。</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</si>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</sst>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46457</c:v>
                </c:pt>
              </c:numCache>
            </c:numRef>
          </c:val>
          <c:smooth val="0"/>
          <c:extLst>
            <c:ext xmlns:c16="http://schemas.microsoft.com/office/drawing/2014/chart" uri="{C3380CC4-5D6E-409C-BE32-E72D297353CC}">
              <c16:uniqueId val="{00000000-00F8-423A-B234-DD84F8A104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23370</c:v>
                </c:pt>
                <c:pt idx="1">
                  <c:v>24545</c:v>
                </c:pt>
                <c:pt idx="2">
                  <c:v>42254</c:v>
                </c:pt>
                <c:pt idx="3">
                  <c:v>57896</c:v>
                </c:pt>
                <c:pt idx="4">
                  <c:v>40760</c:v>
                </c:pt>
              </c:numCache>
            </c:numRef>
          </c:val>
          <c:smooth val="0"/>
          <c:extLst>
            <c:ext xmlns:c16="http://schemas.microsoft.com/office/drawing/2014/chart" uri="{C3380CC4-5D6E-409C-BE32-E72D297353CC}">
              <c16:uniqueId val="{00000001-00F8-423A-B234-DD84F8A1049E}"/>
            </c:ext>
          </c:extLst>
        </c:ser>
        <c:dLbls>
          <c:showLegendKey val="0"/>
          <c:showVal val="0"/>
          <c:showCatName val="0"/>
          <c:showSerName val="0"/>
          <c:showPercent val="0"/>
          <c:showBubbleSize val="0"/>
        </c:dLbls>
        <c:marker val="1"/>
        <c:smooth val="0"/>
        <c:axId val="142855552"/>
        <c:axId val="146228736"/>
      </c:lineChart>
      <c:catAx>
        <c:axId val="142855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228736"/>
        <c:crosses val="autoZero"/>
        <c:auto val="1"/>
        <c:lblAlgn val="ctr"/>
        <c:lblOffset val="100"/>
        <c:tickLblSkip val="1"/>
        <c:tickMarkSkip val="1"/>
        <c:noMultiLvlLbl val="0"/>
      </c:catAx>
      <c:valAx>
        <c:axId val="1462287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85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13.05</c:v>
                </c:pt>
                <c:pt idx="1">
                  <c:v>8.01</c:v>
                </c:pt>
                <c:pt idx="2">
                  <c:v>7.65</c:v>
                </c:pt>
                <c:pt idx="3">
                  <c:v>9.17</c:v>
                </c:pt>
                <c:pt idx="4">
                  <c:v>7.42</c:v>
                </c:pt>
              </c:numCache>
            </c:numRef>
          </c:val>
          <c:extLst>
            <c:ext xmlns:c16="http://schemas.microsoft.com/office/drawing/2014/chart" uri="{C3380CC4-5D6E-409C-BE32-E72D297353CC}">
              <c16:uniqueId val="{00000000-A338-4DFD-BC02-8C36A4E406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15.39</c:v>
                </c:pt>
                <c:pt idx="1">
                  <c:v>21.13</c:v>
                </c:pt>
                <c:pt idx="2">
                  <c:v>23.36</c:v>
                </c:pt>
                <c:pt idx="3">
                  <c:v>15.01</c:v>
                </c:pt>
                <c:pt idx="4">
                  <c:v>13.58</c:v>
                </c:pt>
              </c:numCache>
            </c:numRef>
          </c:val>
          <c:extLst>
            <c:ext xmlns:c16="http://schemas.microsoft.com/office/drawing/2014/chart" uri="{C3380CC4-5D6E-409C-BE32-E72D297353CC}">
              <c16:uniqueId val="{00000001-A338-4DFD-BC02-8C36A4E406BB}"/>
            </c:ext>
          </c:extLst>
        </c:ser>
        <c:dLbls>
          <c:showLegendKey val="0"/>
          <c:showVal val="0"/>
          <c:showCatName val="0"/>
          <c:showSerName val="0"/>
          <c:showPercent val="0"/>
          <c:showBubbleSize val="0"/>
        </c:dLbls>
        <c:gapWidth val="250"/>
        <c:overlap val="100"/>
        <c:axId val="165475840"/>
        <c:axId val="165477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-1.05</c:v>
                </c:pt>
                <c:pt idx="1">
                  <c:v>1</c:v>
                </c:pt>
                <c:pt idx="2">
                  <c:v>2.1</c:v>
                </c:pt>
                <c:pt idx="3">
                  <c:v>-6.38</c:v>
                </c:pt>
                <c:pt idx="4">
                  <c:v>-2.37</c:v>
                </c:pt>
              </c:numCache>
            </c:numRef>
          </c:val>
          <c:smooth val="0"/>
          <c:extLst>
            <c:ext xmlns:c16="http://schemas.microsoft.com/office/drawing/2014/chart" uri="{C3380CC4-5D6E-409C-BE32-E72D297353CC}">
              <c16:uniqueId val="{00000002-A338-4DFD-BC02-8C36A4E406BB}"/>
            </c:ext>
          </c:extLst>
        </c:ser>
        <c:dLbls>
          <c:showLegendKey val="0"/>
          <c:showVal val="0"/>
          <c:showCatName val="0"/>
          <c:showSerName val="0"/>
          <c:showPercent val="0"/>
          <c:showBubbleSize val="0"/>
        </c:dLbls>
        <c:marker val="1"/>
        <c:smooth val="0"/>
        <c:axId val="165475840"/>
        <c:axId val="165477376"/>
      </c:lineChart>
      <c:catAx>
        <c:axId val="16547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477376"/>
        <c:crosses val="autoZero"/>
        <c:auto val="1"/>
        <c:lblAlgn val="ctr"/>
        <c:lblOffset val="100"/>
        <c:tickLblSkip val="1"/>
        <c:tickMarkSkip val="1"/>
        <c:noMultiLvlLbl val="0"/>
      </c:catAx>
      <c:valAx>
        <c:axId val="16547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47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0-70FA-4E7D-8A87-4E933E92B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FA-4E7D-8A87-4E933E92B9E6}"/>
            </c:ext>
          </c:extLst>
        </c:ser>
        <c:ser>
          <c:idx val="2"/>
          <c:order val="2"/>
          <c:tx>
            <c:strRef>
              <c:f>データシート!$A$29</c:f>
              <c:strCache>
                <c:ptCount val="1"/>
                <c:pt idx="0">
                  <c:v>交通災害共済事業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70FA-4E7D-8A87-4E933E92B9E6}"/>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3-70FA-4E7D-8A87-4E933E92B9E6}"/>
            </c:ext>
          </c:extLst>
        </c:ser>
        <c:ser>
          <c:idx val="4"/>
          <c:order val="4"/>
          <c:tx>
            <c:strRef>
              <c:f>データシート!$A$31</c:f>
              <c:strCache>
                <c:ptCount val="1"/>
                <c:pt idx="0">
                  <c:v>小型自動車競走事業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0.67</c:v>
                </c:pt>
                <c:pt idx="2">
                  <c:v>#N/A</c:v>
                </c:pt>
                <c:pt idx="3">
                  <c:v>0.52</c:v>
                </c:pt>
                <c:pt idx="4">
                  <c:v>#N/A</c:v>
                </c:pt>
                <c:pt idx="5">
                  <c:v>0.31</c:v>
                </c:pt>
                <c:pt idx="6">
                  <c:v>#N/A</c:v>
                </c:pt>
                <c:pt idx="7">
                  <c:v>0.2</c:v>
                </c:pt>
                <c:pt idx="8">
                  <c:v>#N/A</c:v>
                </c:pt>
                <c:pt idx="9">
                  <c:v>0.13</c:v>
                </c:pt>
              </c:numCache>
            </c:numRef>
          </c:val>
          <c:extLst>
            <c:ext xmlns:c16="http://schemas.microsoft.com/office/drawing/2014/chart" uri="{C3380CC4-5D6E-409C-BE32-E72D297353CC}">
              <c16:uniqueId val="{00000004-70FA-4E7D-8A87-4E933E92B9E6}"/>
            </c:ext>
          </c:extLst>
        </c:ser>
        <c:ser>
          <c:idx val="5"/>
          <c:order val="5"/>
          <c:tx>
            <c:strRef>
              <c:f>データシート!$A$32</c:f>
              <c:strCache>
                <c:ptCount val="1"/>
                <c:pt idx="0">
                  <c:v>川口市下水道事業特別会計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0.63</c:v>
                </c:pt>
              </c:numCache>
            </c:numRef>
          </c:val>
          <c:extLst>
            <c:ext xmlns:c16="http://schemas.microsoft.com/office/drawing/2014/chart" uri="{C3380CC4-5D6E-409C-BE32-E72D297353CC}">
              <c16:uniqueId val="{00000005-70FA-4E7D-8A87-4E933E92B9E6}"/>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0.96</c:v>
                </c:pt>
                <c:pt idx="2">
                  <c:v>#N/A</c:v>
                </c:pt>
                <c:pt idx="3">
                  <c:v>0.61</c:v>
                </c:pt>
                <c:pt idx="4">
                  <c:v>#N/A</c:v>
                </c:pt>
                <c:pt idx="5">
                  <c:v>0.72</c:v>
                </c:pt>
                <c:pt idx="6">
                  <c:v>#N/A</c:v>
                </c:pt>
                <c:pt idx="7">
                  <c:v>0.67</c:v>
                </c:pt>
                <c:pt idx="8">
                  <c:v>#N/A</c:v>
                </c:pt>
                <c:pt idx="9">
                  <c:v>0.68</c:v>
                </c:pt>
              </c:numCache>
            </c:numRef>
          </c:val>
          <c:extLst>
            <c:ext xmlns:c16="http://schemas.microsoft.com/office/drawing/2014/chart" uri="{C3380CC4-5D6E-409C-BE32-E72D297353CC}">
              <c16:uniqueId val="{00000006-70FA-4E7D-8A87-4E933E92B9E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5.38</c:v>
                </c:pt>
                <c:pt idx="2">
                  <c:v>#N/A</c:v>
                </c:pt>
                <c:pt idx="3">
                  <c:v>5.09</c:v>
                </c:pt>
                <c:pt idx="4">
                  <c:v>#N/A</c:v>
                </c:pt>
                <c:pt idx="5">
                  <c:v>4.18</c:v>
                </c:pt>
                <c:pt idx="6">
                  <c:v>#N/A</c:v>
                </c:pt>
                <c:pt idx="7">
                  <c:v>3</c:v>
                </c:pt>
                <c:pt idx="8">
                  <c:v>#N/A</c:v>
                </c:pt>
                <c:pt idx="9">
                  <c:v>2.02</c:v>
                </c:pt>
              </c:numCache>
            </c:numRef>
          </c:val>
          <c:extLst>
            <c:ext xmlns:c16="http://schemas.microsoft.com/office/drawing/2014/chart" uri="{C3380CC4-5D6E-409C-BE32-E72D297353CC}">
              <c16:uniqueId val="{00000007-70FA-4E7D-8A87-4E933E92B9E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6.05</c:v>
                </c:pt>
                <c:pt idx="2">
                  <c:v>#N/A</c:v>
                </c:pt>
                <c:pt idx="3">
                  <c:v>5.46</c:v>
                </c:pt>
                <c:pt idx="4">
                  <c:v>#N/A</c:v>
                </c:pt>
                <c:pt idx="5">
                  <c:v>5.73</c:v>
                </c:pt>
                <c:pt idx="6">
                  <c:v>#N/A</c:v>
                </c:pt>
                <c:pt idx="7">
                  <c:v>5.18</c:v>
                </c:pt>
                <c:pt idx="8">
                  <c:v>#N/A</c:v>
                </c:pt>
                <c:pt idx="9">
                  <c:v>4.21</c:v>
                </c:pt>
              </c:numCache>
            </c:numRef>
          </c:val>
          <c:extLst>
            <c:ext xmlns:c16="http://schemas.microsoft.com/office/drawing/2014/chart" uri="{C3380CC4-5D6E-409C-BE32-E72D297353CC}">
              <c16:uniqueId val="{00000008-70FA-4E7D-8A87-4E933E92B9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13.14</c:v>
                </c:pt>
                <c:pt idx="2">
                  <c:v>#N/A</c:v>
                </c:pt>
                <c:pt idx="3">
                  <c:v>8</c:v>
                </c:pt>
                <c:pt idx="4">
                  <c:v>#N/A</c:v>
                </c:pt>
                <c:pt idx="5">
                  <c:v>7.66</c:v>
                </c:pt>
                <c:pt idx="6">
                  <c:v>#N/A</c:v>
                </c:pt>
                <c:pt idx="7">
                  <c:v>9.2100000000000009</c:v>
                </c:pt>
                <c:pt idx="8">
                  <c:v>#N/A</c:v>
                </c:pt>
                <c:pt idx="9">
                  <c:v>7.4</c:v>
                </c:pt>
              </c:numCache>
            </c:numRef>
          </c:val>
          <c:extLst>
            <c:ext xmlns:c16="http://schemas.microsoft.com/office/drawing/2014/chart" uri="{C3380CC4-5D6E-409C-BE32-E72D297353CC}">
              <c16:uniqueId val="{00000009-70FA-4E7D-8A87-4E933E92B9E6}"/>
            </c:ext>
          </c:extLst>
        </c:ser>
        <c:dLbls>
          <c:showLegendKey val="0"/>
          <c:showVal val="0"/>
          <c:showCatName val="0"/>
          <c:showSerName val="0"/>
          <c:showPercent val="0"/>
          <c:showBubbleSize val="0"/>
        </c:dLbls>
        <c:gapWidth val="150"/>
        <c:overlap val="100"/>
        <c:axId val="162826880"/>
        <c:axId val="162840960"/>
      </c:barChart>
      <c:catAx>
        <c:axId val="16282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840960"/>
        <c:crosses val="autoZero"/>
        <c:auto val="1"/>
        <c:lblAlgn val="ctr"/>
        <c:lblOffset val="100"/>
        <c:tickLblSkip val="1"/>
        <c:tickMarkSkip val="1"/>
        <c:noMultiLvlLbl val="0"/>
      </c:catAx>
      <c:valAx>
        <c:axId val="16284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26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16231</c:v>
                </c:pt>
                <c:pt idx="5">
                  <c:v>15416</c:v>
                </c:pt>
                <c:pt idx="8">
                  <c:v>15404</c:v>
                </c:pt>
                <c:pt idx="11">
                  <c:v>14738</c:v>
                </c:pt>
                <c:pt idx="14">
                  <c:v>14354</c:v>
                </c:pt>
              </c:numCache>
            </c:numRef>
          </c:val>
          <c:extLst>
            <c:ext xmlns:c16="http://schemas.microsoft.com/office/drawing/2014/chart" uri="{C3380CC4-5D6E-409C-BE32-E72D297353CC}">
              <c16:uniqueId val="{00000000-F25A-4637-B409-D7E27E5D4A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16</c:v>
                </c:pt>
                <c:pt idx="3">
                  <c:v>8</c:v>
                </c:pt>
                <c:pt idx="6">
                  <c:v>0</c:v>
                </c:pt>
                <c:pt idx="9">
                  <c:v>0</c:v>
                </c:pt>
                <c:pt idx="12">
                  <c:v>0</c:v>
                </c:pt>
              </c:numCache>
            </c:numRef>
          </c:val>
          <c:extLst>
            <c:ext xmlns:c16="http://schemas.microsoft.com/office/drawing/2014/chart" uri="{C3380CC4-5D6E-409C-BE32-E72D297353CC}">
              <c16:uniqueId val="{00000001-F25A-4637-B409-D7E27E5D4A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1610</c:v>
                </c:pt>
                <c:pt idx="3">
                  <c:v>112</c:v>
                </c:pt>
                <c:pt idx="6">
                  <c:v>1152</c:v>
                </c:pt>
                <c:pt idx="9">
                  <c:v>2433</c:v>
                </c:pt>
                <c:pt idx="12">
                  <c:v>3968</c:v>
                </c:pt>
              </c:numCache>
            </c:numRef>
          </c:val>
          <c:extLst>
            <c:ext xmlns:c16="http://schemas.microsoft.com/office/drawing/2014/chart" uri="{C3380CC4-5D6E-409C-BE32-E72D297353CC}">
              <c16:uniqueId val="{00000002-F25A-4637-B409-D7E27E5D4A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5A-4637-B409-D7E27E5D4A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3110</c:v>
                </c:pt>
                <c:pt idx="3">
                  <c:v>3062</c:v>
                </c:pt>
                <c:pt idx="6">
                  <c:v>2646</c:v>
                </c:pt>
                <c:pt idx="9">
                  <c:v>2538</c:v>
                </c:pt>
                <c:pt idx="12">
                  <c:v>2972</c:v>
                </c:pt>
              </c:numCache>
            </c:numRef>
          </c:val>
          <c:extLst>
            <c:ext xmlns:c16="http://schemas.microsoft.com/office/drawing/2014/chart" uri="{C3380CC4-5D6E-409C-BE32-E72D297353CC}">
              <c16:uniqueId val="{00000004-F25A-4637-B409-D7E27E5D4A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5A-4637-B409-D7E27E5D4A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5A-4637-B409-D7E27E5D4A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16468</c:v>
                </c:pt>
                <c:pt idx="3">
                  <c:v>16460</c:v>
                </c:pt>
                <c:pt idx="6">
                  <c:v>15734</c:v>
                </c:pt>
                <c:pt idx="9">
                  <c:v>15580</c:v>
                </c:pt>
                <c:pt idx="12">
                  <c:v>14867</c:v>
                </c:pt>
              </c:numCache>
            </c:numRef>
          </c:val>
          <c:extLst>
            <c:ext xmlns:c16="http://schemas.microsoft.com/office/drawing/2014/chart" uri="{C3380CC4-5D6E-409C-BE32-E72D297353CC}">
              <c16:uniqueId val="{00000007-F25A-4637-B409-D7E27E5D4AA4}"/>
            </c:ext>
          </c:extLst>
        </c:ser>
        <c:dLbls>
          <c:showLegendKey val="0"/>
          <c:showVal val="0"/>
          <c:showCatName val="0"/>
          <c:showSerName val="0"/>
          <c:showPercent val="0"/>
          <c:showBubbleSize val="0"/>
        </c:dLbls>
        <c:gapWidth val="100"/>
        <c:overlap val="100"/>
        <c:axId val="165513472"/>
        <c:axId val="165532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4973</c:v>
                </c:pt>
                <c:pt idx="2">
                  <c:v>#N/A</c:v>
                </c:pt>
                <c:pt idx="3">
                  <c:v>#N/A</c:v>
                </c:pt>
                <c:pt idx="4">
                  <c:v>4226</c:v>
                </c:pt>
                <c:pt idx="5">
                  <c:v>#N/A</c:v>
                </c:pt>
                <c:pt idx="6">
                  <c:v>#N/A</c:v>
                </c:pt>
                <c:pt idx="7">
                  <c:v>4128</c:v>
                </c:pt>
                <c:pt idx="8">
                  <c:v>#N/A</c:v>
                </c:pt>
                <c:pt idx="9">
                  <c:v>#N/A</c:v>
                </c:pt>
                <c:pt idx="10">
                  <c:v>5813</c:v>
                </c:pt>
                <c:pt idx="11">
                  <c:v>#N/A</c:v>
                </c:pt>
                <c:pt idx="12">
                  <c:v>#N/A</c:v>
                </c:pt>
                <c:pt idx="13">
                  <c:v>7453</c:v>
                </c:pt>
                <c:pt idx="14">
                  <c:v>#N/A</c:v>
                </c:pt>
              </c:numCache>
            </c:numRef>
          </c:val>
          <c:smooth val="0"/>
          <c:extLst>
            <c:ext xmlns:c16="http://schemas.microsoft.com/office/drawing/2014/chart" uri="{C3380CC4-5D6E-409C-BE32-E72D297353CC}">
              <c16:uniqueId val="{00000008-F25A-4637-B409-D7E27E5D4AA4}"/>
            </c:ext>
          </c:extLst>
        </c:ser>
        <c:dLbls>
          <c:showLegendKey val="0"/>
          <c:showVal val="0"/>
          <c:showCatName val="0"/>
          <c:showSerName val="0"/>
          <c:showPercent val="0"/>
          <c:showBubbleSize val="0"/>
        </c:dLbls>
        <c:marker val="1"/>
        <c:smooth val="0"/>
        <c:axId val="165513472"/>
        <c:axId val="165532032"/>
      </c:lineChart>
      <c:catAx>
        <c:axId val="16551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532032"/>
        <c:crosses val="autoZero"/>
        <c:auto val="1"/>
        <c:lblAlgn val="ctr"/>
        <c:lblOffset val="100"/>
        <c:tickLblSkip val="1"/>
        <c:tickMarkSkip val="1"/>
        <c:noMultiLvlLbl val="0"/>
      </c:catAx>
      <c:valAx>
        <c:axId val="16553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51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115213</c:v>
                </c:pt>
                <c:pt idx="5">
                  <c:v>114502</c:v>
                </c:pt>
                <c:pt idx="8">
                  <c:v>114964</c:v>
                </c:pt>
                <c:pt idx="11">
                  <c:v>116248</c:v>
                </c:pt>
                <c:pt idx="14">
                  <c:v>117036</c:v>
                </c:pt>
              </c:numCache>
            </c:numRef>
          </c:val>
          <c:extLst>
            <c:ext xmlns:c16="http://schemas.microsoft.com/office/drawing/2014/chart" uri="{C3380CC4-5D6E-409C-BE32-E72D297353CC}">
              <c16:uniqueId val="{00000000-4E50-4094-9CE3-244C4E2BBD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54242</c:v>
                </c:pt>
                <c:pt idx="5">
                  <c:v>57345</c:v>
                </c:pt>
                <c:pt idx="8">
                  <c:v>60863</c:v>
                </c:pt>
                <c:pt idx="11">
                  <c:v>60426</c:v>
                </c:pt>
                <c:pt idx="14">
                  <c:v>55158</c:v>
                </c:pt>
              </c:numCache>
            </c:numRef>
          </c:val>
          <c:extLst>
            <c:ext xmlns:c16="http://schemas.microsoft.com/office/drawing/2014/chart" uri="{C3380CC4-5D6E-409C-BE32-E72D297353CC}">
              <c16:uniqueId val="{00000001-4E50-4094-9CE3-244C4E2BBD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41743</c:v>
                </c:pt>
                <c:pt idx="5">
                  <c:v>53279</c:v>
                </c:pt>
                <c:pt idx="8">
                  <c:v>51933</c:v>
                </c:pt>
                <c:pt idx="11">
                  <c:v>50713</c:v>
                </c:pt>
                <c:pt idx="14">
                  <c:v>51701</c:v>
                </c:pt>
              </c:numCache>
            </c:numRef>
          </c:val>
          <c:extLst>
            <c:ext xmlns:c16="http://schemas.microsoft.com/office/drawing/2014/chart" uri="{C3380CC4-5D6E-409C-BE32-E72D297353CC}">
              <c16:uniqueId val="{00000002-4E50-4094-9CE3-244C4E2BBD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50-4094-9CE3-244C4E2BBD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50-4094-9CE3-244C4E2BBD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908</c:v>
                </c:pt>
                <c:pt idx="3">
                  <c:v>1092</c:v>
                </c:pt>
                <c:pt idx="6">
                  <c:v>1203</c:v>
                </c:pt>
                <c:pt idx="9">
                  <c:v>1172</c:v>
                </c:pt>
                <c:pt idx="12">
                  <c:v>1082</c:v>
                </c:pt>
              </c:numCache>
            </c:numRef>
          </c:val>
          <c:extLst>
            <c:ext xmlns:c16="http://schemas.microsoft.com/office/drawing/2014/chart" uri="{C3380CC4-5D6E-409C-BE32-E72D297353CC}">
              <c16:uniqueId val="{00000005-4E50-4094-9CE3-244C4E2BBD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23332</c:v>
                </c:pt>
                <c:pt idx="3">
                  <c:v>22482</c:v>
                </c:pt>
                <c:pt idx="6">
                  <c:v>23340</c:v>
                </c:pt>
                <c:pt idx="9">
                  <c:v>23067</c:v>
                </c:pt>
                <c:pt idx="12">
                  <c:v>23292</c:v>
                </c:pt>
              </c:numCache>
            </c:numRef>
          </c:val>
          <c:extLst>
            <c:ext xmlns:c16="http://schemas.microsoft.com/office/drawing/2014/chart" uri="{C3380CC4-5D6E-409C-BE32-E72D297353CC}">
              <c16:uniqueId val="{00000006-4E50-4094-9CE3-244C4E2BBD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E50-4094-9CE3-244C4E2BBD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37327</c:v>
                </c:pt>
                <c:pt idx="3">
                  <c:v>35717</c:v>
                </c:pt>
                <c:pt idx="6">
                  <c:v>32339</c:v>
                </c:pt>
                <c:pt idx="9">
                  <c:v>29559</c:v>
                </c:pt>
                <c:pt idx="12">
                  <c:v>29166</c:v>
                </c:pt>
              </c:numCache>
            </c:numRef>
          </c:val>
          <c:extLst>
            <c:ext xmlns:c16="http://schemas.microsoft.com/office/drawing/2014/chart" uri="{C3380CC4-5D6E-409C-BE32-E72D297353CC}">
              <c16:uniqueId val="{00000008-4E50-4094-9CE3-244C4E2BBD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16010</c:v>
                </c:pt>
                <c:pt idx="3">
                  <c:v>15086</c:v>
                </c:pt>
                <c:pt idx="6">
                  <c:v>13724</c:v>
                </c:pt>
                <c:pt idx="9">
                  <c:v>11284</c:v>
                </c:pt>
                <c:pt idx="12">
                  <c:v>7386</c:v>
                </c:pt>
              </c:numCache>
            </c:numRef>
          </c:val>
          <c:extLst>
            <c:ext xmlns:c16="http://schemas.microsoft.com/office/drawing/2014/chart" uri="{C3380CC4-5D6E-409C-BE32-E72D297353CC}">
              <c16:uniqueId val="{00000009-4E50-4094-9CE3-244C4E2BBD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165473</c:v>
                </c:pt>
                <c:pt idx="3">
                  <c:v>161518</c:v>
                </c:pt>
                <c:pt idx="6">
                  <c:v>162525</c:v>
                </c:pt>
                <c:pt idx="9">
                  <c:v>168288</c:v>
                </c:pt>
                <c:pt idx="12">
                  <c:v>166807</c:v>
                </c:pt>
              </c:numCache>
            </c:numRef>
          </c:val>
          <c:extLst>
            <c:ext xmlns:c16="http://schemas.microsoft.com/office/drawing/2014/chart" uri="{C3380CC4-5D6E-409C-BE32-E72D297353CC}">
              <c16:uniqueId val="{0000000A-4E50-4094-9CE3-244C4E2BBD97}"/>
            </c:ext>
          </c:extLst>
        </c:ser>
        <c:dLbls>
          <c:showLegendKey val="0"/>
          <c:showVal val="0"/>
          <c:showCatName val="0"/>
          <c:showSerName val="0"/>
          <c:showPercent val="0"/>
          <c:showBubbleSize val="0"/>
        </c:dLbls>
        <c:gapWidth val="100"/>
        <c:overlap val="100"/>
        <c:axId val="165956224"/>
        <c:axId val="16596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31853</c:v>
                </c:pt>
                <c:pt idx="2">
                  <c:v>#N/A</c:v>
                </c:pt>
                <c:pt idx="3">
                  <c:v>#N/A</c:v>
                </c:pt>
                <c:pt idx="4">
                  <c:v>10770</c:v>
                </c:pt>
                <c:pt idx="5">
                  <c:v>#N/A</c:v>
                </c:pt>
                <c:pt idx="6">
                  <c:v>#N/A</c:v>
                </c:pt>
                <c:pt idx="7">
                  <c:v>5370</c:v>
                </c:pt>
                <c:pt idx="8">
                  <c:v>#N/A</c:v>
                </c:pt>
                <c:pt idx="9">
                  <c:v>#N/A</c:v>
                </c:pt>
                <c:pt idx="10">
                  <c:v>5982</c:v>
                </c:pt>
                <c:pt idx="11">
                  <c:v>#N/A</c:v>
                </c:pt>
                <c:pt idx="12">
                  <c:v>#N/A</c:v>
                </c:pt>
                <c:pt idx="13">
                  <c:v>3837</c:v>
                </c:pt>
                <c:pt idx="14">
                  <c:v>#N/A</c:v>
                </c:pt>
              </c:numCache>
            </c:numRef>
          </c:val>
          <c:smooth val="0"/>
          <c:extLst>
            <c:ext xmlns:c16="http://schemas.microsoft.com/office/drawing/2014/chart" uri="{C3380CC4-5D6E-409C-BE32-E72D297353CC}">
              <c16:uniqueId val="{0000000B-4E50-4094-9CE3-244C4E2BBD97}"/>
            </c:ext>
          </c:extLst>
        </c:ser>
        <c:dLbls>
          <c:showLegendKey val="0"/>
          <c:showVal val="0"/>
          <c:showCatName val="0"/>
          <c:showSerName val="0"/>
          <c:showPercent val="0"/>
          <c:showBubbleSize val="0"/>
        </c:dLbls>
        <c:marker val="1"/>
        <c:smooth val="0"/>
        <c:axId val="165956224"/>
        <c:axId val="165962496"/>
      </c:lineChart>
      <c:catAx>
        <c:axId val="16595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962496"/>
        <c:crosses val="autoZero"/>
        <c:auto val="1"/>
        <c:lblAlgn val="ctr"/>
        <c:lblOffset val="100"/>
        <c:tickLblSkip val="1"/>
        <c:tickMarkSkip val="1"/>
        <c:noMultiLvlLbl val="0"/>
      </c:catAx>
      <c:valAx>
        <c:axId val="16596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95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23729</c:v>
                </c:pt>
                <c:pt idx="1">
                  <c:v>15470</c:v>
                </c:pt>
                <c:pt idx="2">
                  <c:v>14487</c:v>
                </c:pt>
              </c:numCache>
            </c:numRef>
          </c:val>
          <c:extLst>
            <c:ext xmlns:c16="http://schemas.microsoft.com/office/drawing/2014/chart" uri="{C3380CC4-5D6E-409C-BE32-E72D297353CC}">
              <c16:uniqueId val="{00000000-9BE7-41B6-AD4E-6508ECC56A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5023</c:v>
                </c:pt>
                <c:pt idx="1">
                  <c:v>5178</c:v>
                </c:pt>
                <c:pt idx="2">
                  <c:v>5155</c:v>
                </c:pt>
              </c:numCache>
            </c:numRef>
          </c:val>
          <c:extLst>
            <c:ext xmlns:c16="http://schemas.microsoft.com/office/drawing/2014/chart" uri="{C3380CC4-5D6E-409C-BE32-E72D297353CC}">
              <c16:uniqueId val="{00000001-9BE7-41B6-AD4E-6508ECC56A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25312</c:v>
                </c:pt>
                <c:pt idx="1">
                  <c:v>30195</c:v>
                </c:pt>
                <c:pt idx="2">
                  <c:v>29678</c:v>
                </c:pt>
              </c:numCache>
            </c:numRef>
          </c:val>
          <c:extLst>
            <c:ext xmlns:c16="http://schemas.microsoft.com/office/drawing/2014/chart" uri="{C3380CC4-5D6E-409C-BE32-E72D297353CC}">
              <c16:uniqueId val="{00000002-9BE7-41B6-AD4E-6508ECC56A10}"/>
            </c:ext>
          </c:extLst>
        </c:ser>
        <c:dLbls>
          <c:showLegendKey val="0"/>
          <c:showVal val="0"/>
          <c:showCatName val="0"/>
          <c:showSerName val="0"/>
          <c:showPercent val="0"/>
          <c:showBubbleSize val="0"/>
        </c:dLbls>
        <c:gapWidth val="120"/>
        <c:overlap val="100"/>
        <c:axId val="166047744"/>
        <c:axId val="166049280"/>
      </c:barChart>
      <c:catAx>
        <c:axId val="16604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6049280"/>
        <c:crosses val="autoZero"/>
        <c:auto val="1"/>
        <c:lblAlgn val="ctr"/>
        <c:lblOffset val="100"/>
        <c:tickLblSkip val="1"/>
        <c:tickMarkSkip val="1"/>
        <c:noMultiLvlLbl val="0"/>
      </c:catAx>
      <c:valAx>
        <c:axId val="166049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604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{D3A0EF38-2E9B-4766-97BE-06BEF27F1E3E}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31C-4F60-B7AD-8C98918CE3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{61B51846-BDF4-4DFA-9C6F-D50809DA132C}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1C-4F60-B7AD-8C98918CE3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{5B585F0C-2F6B-4174-B024-E0B5DA1C0BF5}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1C-4F60-B7AD-8C98918CE3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{8B1ADEC2-47C0-476A-931A-D48904359857}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1C-4F60-B7AD-8C98918CE3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{0E96F70A-72AB-4043-85B9-A467E618E4B1}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1C-4F60-B7AD-8C98918CE36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{78624899-7437-47EB-A2AD-72C7B2F651F7}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31C-4F60-B7AD-8C98918CE36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{BFA0C17F-E688-4768-AB1C-EFDB17044E83}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31C-4F60-B7AD-8C98918CE36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{950BE1ED-CE5C-4075-8376-D10FC2AD66FF}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31C-4F60-B7AD-8C98918CE36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{412626B4-FBEB-4832-AA62-D279D815A467}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31C-4F60-B7AD-8C98918CE3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62.6</c:v>
                </c:pt>
                <c:pt idx="16">
                  <c:v>62.9</c:v>
                </c:pt>
                <c:pt idx="24">
                  <c:v>61.2</c:v>
                </c:pt>
                <c:pt idx="32">
                  <c:v>62.2</c:v>
                </c:pt>
              </c:numCache>
            </c:numRef>
          </c:xVal>
          <c:yVal>
            <c:numRef>
              <c:f>公会計指標分析・財政指標組合せ分析表!$BP$51:$DC$51</c:f>
              <c:numCache>
                <c:formatCode>#,##0.0;"▲ "#,##0.0</c:formatCode>
                <c:ptCount val="40"/>
                <c:pt idx="8">
                  <c:v>11.8</c:v>
                </c:pt>
                <c:pt idx="16">
                  <c:v>5.8</c:v>
                </c:pt>
                <c:pt idx="24">
                  <c:v>6.4</c:v>
                </c:pt>
                <c:pt idx="32">
                  <c:v>3.9</c:v>
                </c:pt>
              </c:numCache>
            </c:numRef>
          </c:yVal>
          <c:smooth val="0"/>
          <c:extLst>
            <c:ext xmlns:c16="http://schemas.microsoft.com/office/drawing/2014/chart" uri="{C3380CC4-5D6E-409C-BE32-E72D297353CC}">
              <c16:uniqueId val="{00000009-231C-4F60-B7AD-8C98918CE3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{F57668D6-2B45-4EEF-B602-F499C81B7BF6}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31C-4F60-B7AD-8C98918CE3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{B4D45D14-EC29-46C6-9886-0C54DB037BAB}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1C-4F60-B7AD-8C98918CE3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{916C61E2-500F-49DC-8E38-C4DDBCAC9510}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1C-4F60-B7AD-8C98918CE3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{5601D8C0-F2E2-44AC-90C5-68C795D8646C}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1C-4F60-B7AD-8C98918CE3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{107C1A13-6E1B-40D1-BC5B-CC018E8F09B9}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1C-4F60-B7AD-8C98918CE36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{EC7C9002-CCA0-4040-9C07-6F14795519CB}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31C-4F60-B7AD-8C98918CE36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{1E158F81-EB58-4475-8299-0210726333AD}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31C-4F60-B7AD-8C98918CE36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{DA49D2AC-1B35-4BB0-9617-0F14D49B0259}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31C-4F60-B7AD-8C98918CE36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{9AAB64B2-8AB4-41A6-ACF9-8FC5DBB0A017}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31C-4F60-B7AD-8C98918CE3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60.8</c:v>
                </c:pt>
              </c:numCache>
            </c:numRef>
          </c:xVal>
          <c:yVal>
            <c:numRef>
              <c:f>公会計指標分析・財政指標組合せ分析表!$BP$55:$DC$55</c:f>
              <c:numCache>
                <c:formatCode>#,##0.0;"▲ "#,##0.0</c:formatCode>
                <c:ptCount val="40"/>
                <c:pt idx="8">
                  <c:v>37.4</c:v>
                </c:pt>
                <c:pt idx="16">
                  <c:v>31</c:v>
                </c:pt>
                <c:pt idx="24">
                  <c:v>30</c:v>
                </c:pt>
                <c:pt idx="32">
                  <c:v>34</c:v>
                </c:pt>
              </c:numCache>
            </c:numRef>
          </c:yVal>
          <c:smooth val="0"/>
          <c:extLst>
            <c:ext xmlns:c16="http://schemas.microsoft.com/office/drawing/2014/chart" uri="{C3380CC4-5D6E-409C-BE32-E72D297353CC}">
              <c16:uniqueId val="{00000013-231C-4F60-B7AD-8C98918CE369}"/>
            </c:ext>
          </c:extLst>
        </c:ser>
        <c:dLbls>
          <c:showLegendKey val="0"/>
          <c:showVal val="1"/>
          <c:showCatName val="0"/>
          <c:showSerName val="0"/>
          <c:showPercent val="0"/>
          <c:showBubbleSize val="0"/>
        </c:dLbls>
        <c:axId val="46179840"/>
        <c:axId val="46181760"/>
      </c:scatterChart>
      <c:valAx>
        <c:axId val="46179840"/>
        <c:scaling>
          <c:orientation val="minMax"/>
          <c:max val="63.7"/>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{C1D7E3B6-EAA2-4672-A633-D5CF1AF8531B}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F5-495E-80A5-C2839F1534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{6550FB40-C360-42B3-88BD-03D23B926F32}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F5-495E-80A5-C2839F1534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{E4ACA4C7-1B1E-4A8D-AB28-1C95D956FD4D}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F5-495E-80A5-C2839F1534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{DDC72918-D1AF-4851-8208-EFD1E37BF9A1}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F5-495E-80A5-C2839F1534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{6F5AAA42-D9F7-41DB-9B08-451BB109299E}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F5-495E-80A5-C2839F15342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{5EDA6B28-5FD8-43B8-B45C-566834933464}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F5-495E-80A5-C2839F15342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{6445DFEC-5C58-496A-9630-2BFC4E8A33C4}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F5-495E-80A5-C2839F15342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{6B571E4A-DFDA-4E39-9E2A-4F1F18912538}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F5-495E-80A5-C2839F1534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{BCAEF465-E668-4797-BCAE-43EDA753D2EE}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F5-495E-80A5-C2839F1534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6.5</c:v>
                </c:pt>
                <c:pt idx="16">
                  <c:v>4.9000000000000004</c:v>
                </c:pt>
                <c:pt idx="24">
                  <c:v>5.0999999999999996</c:v>
                </c:pt>
                <c:pt idx="32">
                  <c:v>6.1</c:v>
                </c:pt>
              </c:numCache>
            </c:numRef>
          </c:xVal>
          <c:yVal>
            <c:numRef>
              <c:f>公会計指標分析・財政指標組合せ分析表!$BP$73:$DC$73</c:f>
              <c:numCache>
                <c:formatCode>#,##0.0;"▲ "#,##0.0</c:formatCode>
                <c:ptCount val="40"/>
                <c:pt idx="0">
                  <c:v>35.799999999999997</c:v>
                </c:pt>
                <c:pt idx="8">
                  <c:v>11.8</c:v>
                </c:pt>
                <c:pt idx="16">
                  <c:v>5.8</c:v>
                </c:pt>
                <c:pt idx="24">
                  <c:v>6.4</c:v>
                </c:pt>
                <c:pt idx="32">
                  <c:v>3.9</c:v>
                </c:pt>
              </c:numCache>
            </c:numRef>
          </c:yVal>
          <c:smooth val="0"/>
          <c:extLst>
            <c:ext xmlns:c16="http://schemas.microsoft.com/office/drawing/2014/chart" uri="{C3380CC4-5D6E-409C-BE32-E72D297353CC}">
              <c16:uniqueId val="{00000009-5AF5-495E-80A5-C2839F1534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{98D4E588-C3B2-4ACB-A244-2ED9BE10A8F4}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F5-495E-80A5-C2839F1534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{FCE9AFF5-83F3-417E-AA2E-CA26A2B21587}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F5-495E-80A5-C2839F1534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{E7EC3866-F22A-4809-9279-1A4C2E547137}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F5-495E-80A5-C2839F1534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{6C6A6B72-9DE0-4329-AC08-D36F3A48278C}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F5-495E-80A5-C2839F1534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{6625903E-F181-40F0-9562-FDEC8F4827BA}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F5-495E-80A5-C2839F15342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{14CE13A2-78F1-4151-BF4E-641B6F35CD52}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F5-495E-80A5-C2839F15342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{EC56251A-5E1D-42BC-A693-ED97620FB0EF}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F5-495E-80A5-C2839F15342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{D531D3FB-6F7A-4B92-8E0F-23A19A516054}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F5-495E-80A5-C2839F1534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{F80EE5FE-AC43-4A25-8780-97722FA694FC}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F5-495E-80A5-C2839F1534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5.9</c:v>
                </c:pt>
              </c:numCache>
            </c:numRef>
          </c:xVal>
          <c:yVal>
            <c:numRef>
              <c:f>公会計指標分析・財政指標組合せ分析表!$BP$77:$DC$77</c:f>
              <c:numCache>
                <c:formatCode>#,##0.0;"▲ "#,##0.0</c:formatCode>
                <c:ptCount val="40"/>
                <c:pt idx="0">
                  <c:v>45.1</c:v>
                </c:pt>
                <c:pt idx="8">
                  <c:v>37.4</c:v>
                </c:pt>
                <c:pt idx="16">
                  <c:v>31</c:v>
                </c:pt>
                <c:pt idx="24">
                  <c:v>30</c:v>
                </c:pt>
                <c:pt idx="32">
                  <c:v>34</c:v>
                </c:pt>
              </c:numCache>
            </c:numRef>
          </c:yVal>
          <c:smooth val="0"/>
          <c:extLst>
            <c:ext xmlns:c16="http://schemas.microsoft.com/office/drawing/2014/chart" uri="{C3380CC4-5D6E-409C-BE32-E72D297353CC}">
              <c16:uniqueId val="{00000013-5AF5-495E-80A5-C2839F153427}"/>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主な悪化要因としては、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土地開発公社の取得用地の買い戻しにより、債務負担行為に基づく支出額が増額したことや、都市計画事業費が増額したことから、公債費に充当可能な都市計画税が減少したこと等があげられる。改善要因としては、、一般会計等の元利償還金が減少したこと等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挙</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げられる。今後とも、緊急度・住民ニーズを的確に把握した事業の選択により、地方債に頼ることのない財政運営に努める。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満期一括償還地方債を発行していない。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改善要因としては、地方債現在高の減少や、土地開発公社の取得用地の買い戻しにより債務負担行為に基づく支出予定額が減少したことが等があげられる。一方で悪化要因として、都市計画事業費が増加したことから、地方債現在高等に充当可能な都市計画税収が減少したことにより、充当可能特定歳入が減少したこと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げられる。今後も引き続き財政運営の健全化に努める。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財政調整基金を１０億円、庁舎等整備基金を２．１億円、地域福祉基金を３．５億円取り崩したこと等から、基金全体としては１５．２億円の減となった。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財政調整基金を事業に積極的に活用することとし、特定目的基金については、今後の予定を見据えて計画的に積立を行い、順次取崩しを行う。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環境施設整備基金・・・廃棄物処理施設又は最終処分場の整備に要する経費の財源に充てるもの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庁舎等整備基金・・・・庁舎等の建設、取得、整備及び大規模な改修の資金に充てるもの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地域福祉基金・・・・・保育所の建設等、</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地域の福祉の振興を図るため</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経費の財源に充てるもの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環境施設整備基金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容リ協会拠出金等を積み立てため増加。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庁舎等整備基金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新庁舎建設事業費に充当したため減少。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保育所建設事業に充当したため減少。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環境施設整備基金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戸塚環境センターの改築に備えて積立てを続け、その後、改築事業に充当するため取崩しを行う。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庁舎等整備基金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新庁舎建設事業費に充当するため、順次取崩しを行う。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保育所建設事業等に充当するため、順次取崩しを行う。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国民健康保険特別会計への繰出金等の財源に充当したため減少。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を事業に積極的に活用することとし、令和２年度予算にはＮＨＫ用地購入費用、国民健康保険特別会計や介護保険特別会計への繰出金等に充当するため、約９３億円の財政調整基金繰出金を計上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土地開発公社から市に代物弁済された土地の売払収入を積立てたため増加。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償還相当額を取崩したため減少。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埼玉高速鉄道経営健全化事業実施に伴う債務の株式化（ＤＥＳ）により、適債性を欠いた借入額の繰上償還相当額を積立てており、毎年、償還相当額を取崩していく。また、土地開発公社の一部業務廃止に伴って起こした第三セクター等改革推進債の償還に備えるため、公社から市に代物弁済された土地の売払収入等を随時積み立てるとともに、償還額相当を取崩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４月に策定した川口市公共施設等総合管理計画（以下、「計画」という。）において、施設総量の適正化、ライフサイクルコスト（生涯費用）の把握と縮減、既存施設の長期利用、インフラ資産の計画的な維持管理・更新という総合的かつ計画的な管理に関する基本的な方針を掲げた。有形固定資産減価償却率は、平成２７年度から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年度まで類似団体平均を上回っており、比較的長期にわたり資産を活用していると見られ、計画に基づいて有形固定資産の更新を行っていくことが重要と考えている。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13081</xdr:rowOff>
    </xdr:from>
    <xdr:to>
      <xdr:col>19</xdr:col>
      <xdr:colOff>187325</xdr:colOff>
      <xdr:row>32</xdr:row>
      <xdr:rowOff>114681</xdr:rowOff>
    </xdr:to>
    <xdr:sp macro="" textlink="">
      <xdr:nvSpPr>
        <xdr:cNvPr id="69" name="フローチャート: 判断 68"/>
        <xdr:cNvSpPr/>
      </xdr:nvSpPr>
      <xdr:spPr>
        <a:xfrm>
          <a:off x="4000500" y="627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51943</xdr:rowOff>
    </xdr:from>
    <xdr:to>
      <xdr:col>15</xdr:col>
      <xdr:colOff>187325</xdr:colOff>
      <xdr:row>32</xdr:row>
      <xdr:rowOff>153543</xdr:rowOff>
    </xdr:to>
    <xdr:sp macro="" textlink="">
      <xdr:nvSpPr>
        <xdr:cNvPr id="70" name="フローチャート: 判断 69"/>
        <xdr:cNvSpPr/>
      </xdr:nvSpPr>
      <xdr:spPr>
        <a:xfrm>
          <a:off x="323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10033</xdr:rowOff>
    </xdr:from>
    <xdr:to>
      <xdr:col>11</xdr:col>
      <xdr:colOff>187325</xdr:colOff>
      <xdr:row>33</xdr:row>
      <xdr:rowOff>111633</xdr:rowOff>
    </xdr:to>
    <xdr:sp macro="" textlink="">
      <xdr:nvSpPr>
        <xdr:cNvPr id="71" name="フローチャート: 判断 70"/>
        <xdr:cNvSpPr/>
      </xdr:nvSpPr>
      <xdr:spPr>
        <a:xfrm>
          <a:off x="2476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16129</xdr:rowOff>
    </xdr:from>
    <xdr:to>
      <xdr:col>23</xdr:col>
      <xdr:colOff>136525</xdr:colOff>
      <xdr:row>31</xdr:row>
      <xdr:rowOff>117729</xdr:rowOff>
    </xdr:to>
    <xdr:sp macro="" textlink="">
      <xdr:nvSpPr>
        <xdr:cNvPr id="77" name="楕円 76"/>
        <xdr:cNvSpPr/>
      </xdr:nvSpPr>
      <xdr:spPr>
        <a:xfrm>
          <a:off x="47117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39006</xdr:rowOff>
    </xdr:from>
    <xdr:ext cx="405111" cy="259045"/>
    <xdr:sp macro="" textlink="">
      <xdr:nvSpPr>
        <xdr:cNvPr id="78" name="有形固定資産減価償却率該当値テキスト"/>
        <xdr:cNvSpPr txBox="1"/>
      </xdr:nvSpPr>
      <xdr:spPr>
        <a:xfrm>
          <a:off x="4813300" y="5954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59309</xdr:rowOff>
    </xdr:from>
    <xdr:to>
      <xdr:col>19</xdr:col>
      <xdr:colOff>187325</xdr:colOff>
      <xdr:row>31</xdr:row>
      <xdr:rowOff>160909</xdr:rowOff>
    </xdr:to>
    <xdr:sp macro="" textlink="">
      <xdr:nvSpPr>
        <xdr:cNvPr id="79" name="楕円 78"/>
        <xdr:cNvSpPr/>
      </xdr:nvSpPr>
      <xdr:spPr>
        <a:xfrm>
          <a:off x="4000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66929</xdr:rowOff>
    </xdr:from>
    <xdr:to>
      <xdr:col>23</xdr:col>
      <xdr:colOff>85725</xdr:colOff>
      <xdr:row>31</xdr:row>
      <xdr:rowOff>110109</xdr:rowOff>
    </xdr:to>
    <xdr:cxnSp macro="">
      <xdr:nvCxnSpPr>
        <xdr:cNvPr id="80" name="直線コネクタ 79"/>
        <xdr:cNvCxnSpPr/>
      </xdr:nvCxnSpPr>
      <xdr:spPr>
        <a:xfrm flipV="1">
          <a:off x="4051300" y="615340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157353</xdr:rowOff>
    </xdr:from>
    <xdr:to>
      <xdr:col>15</xdr:col>
      <xdr:colOff>187325</xdr:colOff>
      <xdr:row>31</xdr:row>
      <xdr:rowOff>87503</xdr:rowOff>
    </xdr:to>
    <xdr:sp macro="" textlink="">
      <xdr:nvSpPr>
        <xdr:cNvPr id="81" name="楕円 80"/>
        <xdr:cNvSpPr/>
      </xdr:nvSpPr>
      <xdr:spPr>
        <a:xfrm>
          <a:off x="3238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36703</xdr:rowOff>
    </xdr:from>
    <xdr:to>
      <xdr:col>19</xdr:col>
      <xdr:colOff>136525</xdr:colOff>
      <xdr:row>31</xdr:row>
      <xdr:rowOff>110109</xdr:rowOff>
    </xdr:to>
    <xdr:cxnSp macro="">
      <xdr:nvCxnSpPr>
        <xdr:cNvPr id="82" name="直線コネクタ 81"/>
        <xdr:cNvCxnSpPr/>
      </xdr:nvCxnSpPr>
      <xdr:spPr>
        <a:xfrm>
          <a:off x="3289300" y="612317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83" name="楕円 82"/>
        <xdr:cNvSpPr/>
      </xdr:nvSpPr>
      <xdr:spPr>
        <a:xfrm>
          <a:off x="2476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36703</xdr:rowOff>
    </xdr:from>
    <xdr:to>
      <xdr:col>15</xdr:col>
      <xdr:colOff>136525</xdr:colOff>
      <xdr:row>31</xdr:row>
      <xdr:rowOff>49657</xdr:rowOff>
    </xdr:to>
    <xdr:cxnSp macro="">
      <xdr:nvCxnSpPr>
        <xdr:cNvPr id="84" name="直線コネクタ 83"/>
        <xdr:cNvCxnSpPr/>
      </xdr:nvCxnSpPr>
      <xdr:spPr>
        <a:xfrm flipV="1">
          <a:off x="2527300" y="612317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105808</xdr:rowOff>
    </xdr:from>
    <xdr:ext cx="405111" cy="259045"/>
    <xdr:sp macro="" textlink="">
      <xdr:nvSpPr>
        <xdr:cNvPr id="85" name="n_1aveValue有形固定資産減価償却率"/>
        <xdr:cNvSpPr txBox="1"/>
      </xdr:nvSpPr>
      <xdr:spPr>
        <a:xfrm>
          <a:off x="3836044"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144670</xdr:rowOff>
    </xdr:from>
    <xdr:ext cx="405111" cy="259045"/>
    <xdr:sp macro="" textlink="">
      <xdr:nvSpPr>
        <xdr:cNvPr id="86" name="n_2aveValue有形固定資産減価償却率"/>
        <xdr:cNvSpPr txBox="1"/>
      </xdr:nvSpPr>
      <xdr:spPr>
        <a:xfrm>
          <a:off x="30867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102760</xdr:rowOff>
    </xdr:from>
    <xdr:ext cx="405111" cy="259045"/>
    <xdr:sp macro="" textlink="">
      <xdr:nvSpPr>
        <xdr:cNvPr id="87" name="n_3aveValue有形固定資産減価償却率"/>
        <xdr:cNvSpPr txBox="1"/>
      </xdr:nvSpPr>
      <xdr:spPr>
        <a:xfrm>
          <a:off x="23247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5986</xdr:rowOff>
    </xdr:from>
    <xdr:ext cx="405111" cy="259045"/>
    <xdr:sp macro="" textlink="">
      <xdr:nvSpPr>
        <xdr:cNvPr id="88" name="n_1mainValue有形固定資産減価償却率"/>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104030</xdr:rowOff>
    </xdr:from>
    <xdr:ext cx="405111" cy="259045"/>
    <xdr:sp macro="" textlink="">
      <xdr:nvSpPr>
        <xdr:cNvPr id="89" name="n_2mainValue有形固定資産減価償却率"/>
        <xdr:cNvSpPr txBox="1"/>
      </xdr:nvSpPr>
      <xdr:spPr>
        <a:xfrm>
          <a:off x="3086744"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90" name="n_3main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中の起債額が元利償還額より少額だったため地方債現在高が１４．８億円減少したこと及び土地開発公社から土地の買い戻しを行い、債務負担行為に基づく支出予定額が３９．０億円減少したことなどにより、将来負担額が５６．３億円減少したことが債務償還比率改善の一因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しかし今後は、大規模事業に伴う借入や基金の取崩しが増加する見込みであることから、引き続き財政の健全化に努める。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4"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23495</xdr:rowOff>
    </xdr:from>
    <xdr:to>
      <xdr:col>72</xdr:col>
      <xdr:colOff>123825</xdr:colOff>
      <xdr:row>30</xdr:row>
      <xdr:rowOff>125095</xdr:rowOff>
    </xdr:to>
    <xdr:sp macro="" textlink="">
      <xdr:nvSpPr>
        <xdr:cNvPr id="126" name="フローチャート: 判断 125"/>
        <xdr:cNvSpPr/>
      </xdr:nvSpPr>
      <xdr:spPr>
        <a:xfrm>
          <a:off x="14033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74302</xdr:rowOff>
    </xdr:from>
    <xdr:to>
      <xdr:col>76</xdr:col>
      <xdr:colOff>73025</xdr:colOff>
      <xdr:row>32</xdr:row>
      <xdr:rowOff>4452</xdr:rowOff>
    </xdr:to>
    <xdr:sp macro="" textlink="">
      <xdr:nvSpPr>
        <xdr:cNvPr id="132" name="楕円 131"/>
        <xdr:cNvSpPr/>
      </xdr:nvSpPr>
      <xdr:spPr>
        <a:xfrm>
          <a:off x="14744700" y="61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52729</xdr:rowOff>
    </xdr:from>
    <xdr:ext cx="469744" cy="259045"/>
    <xdr:sp macro="" textlink="">
      <xdr:nvSpPr>
        <xdr:cNvPr id="133" name="債務償還比率該当値テキスト"/>
        <xdr:cNvSpPr txBox="1"/>
      </xdr:nvSpPr>
      <xdr:spPr>
        <a:xfrm>
          <a:off x="14846300" y="6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30043</xdr:rowOff>
    </xdr:from>
    <xdr:to>
      <xdr:col>72</xdr:col>
      <xdr:colOff>123825</xdr:colOff>
      <xdr:row>31</xdr:row>
      <xdr:rowOff>131643</xdr:rowOff>
    </xdr:to>
    <xdr:sp macro="" textlink="">
      <xdr:nvSpPr>
        <xdr:cNvPr id="134" name="楕円 133"/>
        <xdr:cNvSpPr/>
      </xdr:nvSpPr>
      <xdr:spPr>
        <a:xfrm>
          <a:off x="14033500" y="61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80843</xdr:rowOff>
    </xdr:from>
    <xdr:to>
      <xdr:col>76</xdr:col>
      <xdr:colOff>22225</xdr:colOff>
      <xdr:row>31</xdr:row>
      <xdr:rowOff>125102</xdr:rowOff>
    </xdr:to>
    <xdr:cxnSp macro="">
      <xdr:nvCxnSpPr>
        <xdr:cNvPr id="135" name="直線コネクタ 134"/>
        <xdr:cNvCxnSpPr/>
      </xdr:nvCxnSpPr>
      <xdr:spPr>
        <a:xfrm>
          <a:off x="14084300" y="6167318"/>
          <a:ext cx="7112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141622</xdr:rowOff>
    </xdr:from>
    <xdr:ext cx="469744" cy="259045"/>
    <xdr:sp macro="" textlink="">
      <xdr:nvSpPr>
        <xdr:cNvPr id="136" name="n_1aveValue債務償還比率"/>
        <xdr:cNvSpPr txBox="1"/>
      </xdr:nvSpPr>
      <xdr:spPr>
        <a:xfrm>
          <a:off x="13836727"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122770</xdr:rowOff>
    </xdr:from>
    <xdr:ext cx="469744" cy="259045"/>
    <xdr:sp macro="" textlink="">
      <xdr:nvSpPr>
        <xdr:cNvPr id="137" name="n_1mainValue債務償還比率"/>
        <xdr:cNvSpPr txBox="1"/>
      </xdr:nvSpPr>
      <xdr:spPr>
        <a:xfrm>
          <a:off x="13836727" y="62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114935</xdr:rowOff>
    </xdr:from>
    <xdr:to>
      <xdr:col>24</xdr:col>
      <xdr:colOff>114300</xdr:colOff>
      <xdr:row>35</xdr:row>
      <xdr:rowOff>45085</xdr:rowOff>
    </xdr:to>
    <xdr:sp macro="" textlink="">
      <xdr:nvSpPr>
        <xdr:cNvPr id="71" name="楕円 70"/>
        <xdr:cNvSpPr/>
      </xdr:nvSpPr>
      <xdr:spPr>
        <a:xfrm>
          <a:off x="45847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137812</xdr:rowOff>
    </xdr:from>
    <xdr:ext cx="405111" cy="259045"/>
    <xdr:sp macro="" textlink="">
      <xdr:nvSpPr>
        <xdr:cNvPr id="72" name="【道路】&#10;有形固定資産減価償却率該当値テキスト"/>
        <xdr:cNvSpPr txBox="1"/>
      </xdr:nvSpPr>
      <xdr:spPr>
        <a:xfrm>
          <a:off x="4673600"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151130</xdr:rowOff>
    </xdr:from>
    <xdr:to>
      <xdr:col>20</xdr:col>
      <xdr:colOff>38100</xdr:colOff>
      <xdr:row>35</xdr:row>
      <xdr:rowOff>81280</xdr:rowOff>
    </xdr:to>
    <xdr:sp macro="" textlink="">
      <xdr:nvSpPr>
        <xdr:cNvPr id="73" name="楕円 72"/>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165735</xdr:rowOff>
    </xdr:from>
    <xdr:to>
      <xdr:col>24</xdr:col>
      <xdr:colOff>63500</xdr:colOff>
      <xdr:row>35</xdr:row>
      <xdr:rowOff>30480</xdr:rowOff>
    </xdr:to>
    <xdr:cxnSp macro="">
      <xdr:nvCxnSpPr>
        <xdr:cNvPr id="74" name="直線コネクタ 73"/>
        <xdr:cNvCxnSpPr/>
      </xdr:nvCxnSpPr>
      <xdr:spPr>
        <a:xfrm flipV="1">
          <a:off x="3797300" y="59950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xdr:rowOff>
    </xdr:from>
    <xdr:to>
      <xdr:col>15</xdr:col>
      <xdr:colOff>101600</xdr:colOff>
      <xdr:row>35</xdr:row>
      <xdr:rowOff>113665</xdr:rowOff>
    </xdr:to>
    <xdr:sp macro="" textlink="">
      <xdr:nvSpPr>
        <xdr:cNvPr id="75" name="楕円 74"/>
        <xdr:cNvSpPr/>
      </xdr:nvSpPr>
      <xdr:spPr>
        <a:xfrm>
          <a:off x="2857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30480</xdr:rowOff>
    </xdr:from>
    <xdr:to>
      <xdr:col>19</xdr:col>
      <xdr:colOff>177800</xdr:colOff>
      <xdr:row>35</xdr:row>
      <xdr:rowOff>62865</xdr:rowOff>
    </xdr:to>
    <xdr:cxnSp macro="">
      <xdr:nvCxnSpPr>
        <xdr:cNvPr id="76" name="直線コネクタ 75"/>
        <xdr:cNvCxnSpPr/>
      </xdr:nvCxnSpPr>
      <xdr:spPr>
        <a:xfrm flipV="1">
          <a:off x="2908300" y="60312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50165</xdr:rowOff>
    </xdr:from>
    <xdr:to>
      <xdr:col>10</xdr:col>
      <xdr:colOff>165100</xdr:colOff>
      <xdr:row>35</xdr:row>
      <xdr:rowOff>151765</xdr:rowOff>
    </xdr:to>
    <xdr:sp macro="" textlink="">
      <xdr:nvSpPr>
        <xdr:cNvPr id="77" name="楕円 76"/>
        <xdr:cNvSpPr/>
      </xdr:nvSpPr>
      <xdr:spPr>
        <a:xfrm>
          <a:off x="1968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62865</xdr:rowOff>
    </xdr:from>
    <xdr:to>
      <xdr:col>15</xdr:col>
      <xdr:colOff>50800</xdr:colOff>
      <xdr:row>35</xdr:row>
      <xdr:rowOff>100965</xdr:rowOff>
    </xdr:to>
    <xdr:cxnSp macro="">
      <xdr:nvCxnSpPr>
        <xdr:cNvPr id="78" name="直線コネクタ 77"/>
        <xdr:cNvCxnSpPr/>
      </xdr:nvCxnSpPr>
      <xdr:spPr>
        <a:xfrm flipV="1">
          <a:off x="2019300" y="6063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9"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0"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1"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97807</xdr:rowOff>
    </xdr:from>
    <xdr:ext cx="405111" cy="259045"/>
    <xdr:sp macro="" textlink="">
      <xdr:nvSpPr>
        <xdr:cNvPr id="82" name="n_1mainValue【道路】&#10;有形固定資産減価償却率"/>
        <xdr:cNvSpPr txBox="1"/>
      </xdr:nvSpPr>
      <xdr:spPr>
        <a:xfrm>
          <a:off x="3582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130192</xdr:rowOff>
    </xdr:from>
    <xdr:ext cx="405111" cy="259045"/>
    <xdr:sp macro="" textlink="">
      <xdr:nvSpPr>
        <xdr:cNvPr id="83" name="n_2mainValue【道路】&#10;有形固定資産減価償却率"/>
        <xdr:cNvSpPr txBox="1"/>
      </xdr:nvSpPr>
      <xdr:spPr>
        <a:xfrm>
          <a:off x="2705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168292</xdr:rowOff>
    </xdr:from>
    <xdr:ext cx="405111" cy="259045"/>
    <xdr:sp macro="" textlink="">
      <xdr:nvSpPr>
        <xdr:cNvPr id="84" name="n_3mainValue【道路】&#10;有形固定資産減価償却率"/>
        <xdr:cNvSpPr txBox="1"/>
      </xdr:nvSpPr>
      <xdr:spPr>
        <a:xfrm>
          <a:off x="1816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112702</xdr:rowOff>
    </xdr:from>
    <xdr:to>
      <xdr:col>50</xdr:col>
      <xdr:colOff>165100</xdr:colOff>
      <xdr:row>41</xdr:row>
      <xdr:rowOff>42852</xdr:rowOff>
    </xdr:to>
    <xdr:sp macro="" textlink="">
      <xdr:nvSpPr>
        <xdr:cNvPr id="113" name="フローチャート: 判断 112"/>
        <xdr:cNvSpPr/>
      </xdr:nvSpPr>
      <xdr:spPr>
        <a:xfrm>
          <a:off x="9588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123996</xdr:rowOff>
    </xdr:from>
    <xdr:to>
      <xdr:col>46</xdr:col>
      <xdr:colOff>38100</xdr:colOff>
      <xdr:row>41</xdr:row>
      <xdr:rowOff>54146</xdr:rowOff>
    </xdr:to>
    <xdr:sp macro="" textlink="">
      <xdr:nvSpPr>
        <xdr:cNvPr id="114" name="フローチャート: 判断 113"/>
        <xdr:cNvSpPr/>
      </xdr:nvSpPr>
      <xdr:spPr>
        <a:xfrm>
          <a:off x="8699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128132</xdr:rowOff>
    </xdr:from>
    <xdr:to>
      <xdr:col>41</xdr:col>
      <xdr:colOff>101600</xdr:colOff>
      <xdr:row>41</xdr:row>
      <xdr:rowOff>58282</xdr:rowOff>
    </xdr:to>
    <xdr:sp macro="" textlink="">
      <xdr:nvSpPr>
        <xdr:cNvPr id="115" name="フローチャート: 判断 114"/>
        <xdr:cNvSpPr/>
      </xdr:nvSpPr>
      <xdr:spPr>
        <a:xfrm>
          <a:off x="7810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38247</xdr:rowOff>
    </xdr:from>
    <xdr:to>
      <xdr:col>55</xdr:col>
      <xdr:colOff>50800</xdr:colOff>
      <xdr:row>41</xdr:row>
      <xdr:rowOff>139847</xdr:rowOff>
    </xdr:to>
    <xdr:sp macro="" textlink="">
      <xdr:nvSpPr>
        <xdr:cNvPr id="121" name="楕円 120"/>
        <xdr:cNvSpPr/>
      </xdr:nvSpPr>
      <xdr:spPr>
        <a:xfrm>
          <a:off x="10426700" y="70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124624</xdr:rowOff>
    </xdr:from>
    <xdr:ext cx="469744" cy="259045"/>
    <xdr:sp macro="" textlink="">
      <xdr:nvSpPr>
        <xdr:cNvPr id="122" name="【道路】&#10;一人当たり延長該当値テキスト"/>
        <xdr:cNvSpPr txBox="1"/>
      </xdr:nvSpPr>
      <xdr:spPr>
        <a:xfrm>
          <a:off x="10515600" y="698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37973</xdr:rowOff>
    </xdr:from>
    <xdr:to>
      <xdr:col>50</xdr:col>
      <xdr:colOff>165100</xdr:colOff>
      <xdr:row>41</xdr:row>
      <xdr:rowOff>139573</xdr:rowOff>
    </xdr:to>
    <xdr:sp macro="" textlink="">
      <xdr:nvSpPr>
        <xdr:cNvPr id="123" name="楕円 122"/>
        <xdr:cNvSpPr/>
      </xdr:nvSpPr>
      <xdr:spPr>
        <a:xfrm>
          <a:off x="9588500" y="70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88773</xdr:rowOff>
    </xdr:from>
    <xdr:to>
      <xdr:col>55</xdr:col>
      <xdr:colOff>0</xdr:colOff>
      <xdr:row>41</xdr:row>
      <xdr:rowOff>89047</xdr:rowOff>
    </xdr:to>
    <xdr:cxnSp macro="">
      <xdr:nvCxnSpPr>
        <xdr:cNvPr id="124" name="直線コネクタ 123"/>
        <xdr:cNvCxnSpPr/>
      </xdr:nvCxnSpPr>
      <xdr:spPr>
        <a:xfrm>
          <a:off x="9639300" y="711822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37630</xdr:rowOff>
    </xdr:from>
    <xdr:to>
      <xdr:col>46</xdr:col>
      <xdr:colOff>38100</xdr:colOff>
      <xdr:row>41</xdr:row>
      <xdr:rowOff>139230</xdr:rowOff>
    </xdr:to>
    <xdr:sp macro="" textlink="">
      <xdr:nvSpPr>
        <xdr:cNvPr id="125" name="楕円 124"/>
        <xdr:cNvSpPr/>
      </xdr:nvSpPr>
      <xdr:spPr>
        <a:xfrm>
          <a:off x="8699500" y="70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88430</xdr:rowOff>
    </xdr:from>
    <xdr:to>
      <xdr:col>50</xdr:col>
      <xdr:colOff>114300</xdr:colOff>
      <xdr:row>41</xdr:row>
      <xdr:rowOff>88773</xdr:rowOff>
    </xdr:to>
    <xdr:cxnSp macro="">
      <xdr:nvCxnSpPr>
        <xdr:cNvPr id="126" name="直線コネクタ 125"/>
        <xdr:cNvCxnSpPr/>
      </xdr:nvCxnSpPr>
      <xdr:spPr>
        <a:xfrm>
          <a:off x="8750300" y="711788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37424</xdr:rowOff>
    </xdr:from>
    <xdr:to>
      <xdr:col>41</xdr:col>
      <xdr:colOff>101600</xdr:colOff>
      <xdr:row>41</xdr:row>
      <xdr:rowOff>139024</xdr:rowOff>
    </xdr:to>
    <xdr:sp macro="" textlink="">
      <xdr:nvSpPr>
        <xdr:cNvPr id="127" name="楕円 126"/>
        <xdr:cNvSpPr/>
      </xdr:nvSpPr>
      <xdr:spPr>
        <a:xfrm>
          <a:off x="7810500" y="70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88224</xdr:rowOff>
    </xdr:from>
    <xdr:to>
      <xdr:col>45</xdr:col>
      <xdr:colOff>177800</xdr:colOff>
      <xdr:row>41</xdr:row>
      <xdr:rowOff>88430</xdr:rowOff>
    </xdr:to>
    <xdr:cxnSp macro="">
      <xdr:nvCxnSpPr>
        <xdr:cNvPr id="128" name="直線コネクタ 127"/>
        <xdr:cNvCxnSpPr/>
      </xdr:nvCxnSpPr>
      <xdr:spPr>
        <a:xfrm>
          <a:off x="7861300" y="7117674"/>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59379</xdr:rowOff>
    </xdr:from>
    <xdr:ext cx="469744" cy="259045"/>
    <xdr:sp macro="" textlink="">
      <xdr:nvSpPr>
        <xdr:cNvPr id="129" name="n_1aveValue【道路】&#10;一人当たり延長"/>
        <xdr:cNvSpPr txBox="1"/>
      </xdr:nvSpPr>
      <xdr:spPr>
        <a:xfrm>
          <a:off x="9391727"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70673</xdr:rowOff>
    </xdr:from>
    <xdr:ext cx="469744" cy="259045"/>
    <xdr:sp macro="" textlink="">
      <xdr:nvSpPr>
        <xdr:cNvPr id="130" name="n_2aveValue【道路】&#10;一人当たり延長"/>
        <xdr:cNvSpPr txBox="1"/>
      </xdr:nvSpPr>
      <xdr:spPr>
        <a:xfrm>
          <a:off x="8515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74809</xdr:rowOff>
    </xdr:from>
    <xdr:ext cx="469744" cy="259045"/>
    <xdr:sp macro="" textlink="">
      <xdr:nvSpPr>
        <xdr:cNvPr id="131" name="n_3aveValue【道路】&#10;一人当たり延長"/>
        <xdr:cNvSpPr txBox="1"/>
      </xdr:nvSpPr>
      <xdr:spPr>
        <a:xfrm>
          <a:off x="7626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130700</xdr:rowOff>
    </xdr:from>
    <xdr:ext cx="469744" cy="259045"/>
    <xdr:sp macro="" textlink="">
      <xdr:nvSpPr>
        <xdr:cNvPr id="132" name="n_1mainValue【道路】&#10;一人当たり延長"/>
        <xdr:cNvSpPr txBox="1"/>
      </xdr:nvSpPr>
      <xdr:spPr>
        <a:xfrm>
          <a:off x="9391727" y="71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130357</xdr:rowOff>
    </xdr:from>
    <xdr:ext cx="469744" cy="259045"/>
    <xdr:sp macro="" textlink="">
      <xdr:nvSpPr>
        <xdr:cNvPr id="133" name="n_2mainValue【道路】&#10;一人当たり延長"/>
        <xdr:cNvSpPr txBox="1"/>
      </xdr:nvSpPr>
      <xdr:spPr>
        <a:xfrm>
          <a:off x="8515427" y="715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130151</xdr:rowOff>
    </xdr:from>
    <xdr:ext cx="469744" cy="259045"/>
    <xdr:sp macro="" textlink="">
      <xdr:nvSpPr>
        <xdr:cNvPr id="134" name="n_3mainValue【道路】&#10;一人当たり延長"/>
        <xdr:cNvSpPr txBox="1"/>
      </xdr:nvSpPr>
      <xdr:spPr>
        <a:xfrm>
          <a:off x="7626427" y="715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63"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168275</xdr:rowOff>
    </xdr:from>
    <xdr:to>
      <xdr:col>20</xdr:col>
      <xdr:colOff>38100</xdr:colOff>
      <xdr:row>58</xdr:row>
      <xdr:rowOff>98425</xdr:rowOff>
    </xdr:to>
    <xdr:sp macro="" textlink="">
      <xdr:nvSpPr>
        <xdr:cNvPr id="165" name="フローチャート: 判断 164"/>
        <xdr:cNvSpPr/>
      </xdr:nvSpPr>
      <xdr:spPr>
        <a:xfrm>
          <a:off x="3746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31115</xdr:rowOff>
    </xdr:from>
    <xdr:to>
      <xdr:col>15</xdr:col>
      <xdr:colOff>101600</xdr:colOff>
      <xdr:row>58</xdr:row>
      <xdr:rowOff>132715</xdr:rowOff>
    </xdr:to>
    <xdr:sp macro="" textlink="">
      <xdr:nvSpPr>
        <xdr:cNvPr id="166" name="フローチャート: 判断 165"/>
        <xdr:cNvSpPr/>
      </xdr:nvSpPr>
      <xdr:spPr>
        <a:xfrm>
          <a:off x="2857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67" name="フローチャート: 判断 166"/>
        <xdr:cNvSpPr/>
      </xdr:nvSpPr>
      <xdr:spPr>
        <a:xfrm>
          <a:off x="1968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105410</xdr:rowOff>
    </xdr:from>
    <xdr:to>
      <xdr:col>24</xdr:col>
      <xdr:colOff>114300</xdr:colOff>
      <xdr:row>58</xdr:row>
      <xdr:rowOff>35560</xdr:rowOff>
    </xdr:to>
    <xdr:sp macro="" textlink="">
      <xdr:nvSpPr>
        <xdr:cNvPr id="173" name="楕円 172"/>
        <xdr:cNvSpPr/>
      </xdr:nvSpPr>
      <xdr:spPr>
        <a:xfrm>
          <a:off x="4584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128287</xdr:rowOff>
    </xdr:from>
    <xdr:ext cx="405111" cy="259045"/>
    <xdr:sp macro="" textlink="">
      <xdr:nvSpPr>
        <xdr:cNvPr id="174" name="【橋りょう・トンネル】&#10;有形固定資産減価償却率該当値テキスト"/>
        <xdr:cNvSpPr txBox="1"/>
      </xdr:nvSpPr>
      <xdr:spPr>
        <a:xfrm>
          <a:off x="4673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75" name="楕円 174"/>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156210</xdr:rowOff>
    </xdr:from>
    <xdr:to>
      <xdr:col>24</xdr:col>
      <xdr:colOff>63500</xdr:colOff>
      <xdr:row>58</xdr:row>
      <xdr:rowOff>15240</xdr:rowOff>
    </xdr:to>
    <xdr:cxnSp macro="">
      <xdr:nvCxnSpPr>
        <xdr:cNvPr id="176" name="直線コネクタ 175"/>
        <xdr:cNvCxnSpPr/>
      </xdr:nvCxnSpPr>
      <xdr:spPr>
        <a:xfrm flipV="1">
          <a:off x="3797300" y="9928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164465</xdr:rowOff>
    </xdr:from>
    <xdr:to>
      <xdr:col>15</xdr:col>
      <xdr:colOff>101600</xdr:colOff>
      <xdr:row>58</xdr:row>
      <xdr:rowOff>94615</xdr:rowOff>
    </xdr:to>
    <xdr:sp macro="" textlink="">
      <xdr:nvSpPr>
        <xdr:cNvPr id="177" name="楕円 176"/>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xdr:rowOff>
    </xdr:from>
    <xdr:to>
      <xdr:col>19</xdr:col>
      <xdr:colOff>177800</xdr:colOff>
      <xdr:row>58</xdr:row>
      <xdr:rowOff>43815</xdr:rowOff>
    </xdr:to>
    <xdr:cxnSp macro="">
      <xdr:nvCxnSpPr>
        <xdr:cNvPr id="178" name="直線コネクタ 177"/>
        <xdr:cNvCxnSpPr/>
      </xdr:nvCxnSpPr>
      <xdr:spPr>
        <a:xfrm flipV="1">
          <a:off x="2908300" y="99593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79" name="楕円 178"/>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43815</xdr:rowOff>
    </xdr:from>
    <xdr:to>
      <xdr:col>15</xdr:col>
      <xdr:colOff>50800</xdr:colOff>
      <xdr:row>58</xdr:row>
      <xdr:rowOff>68580</xdr:rowOff>
    </xdr:to>
    <xdr:cxnSp macro="">
      <xdr:nvCxnSpPr>
        <xdr:cNvPr id="180" name="直線コネクタ 179"/>
        <xdr:cNvCxnSpPr/>
      </xdr:nvCxnSpPr>
      <xdr:spPr>
        <a:xfrm flipV="1">
          <a:off x="2019300" y="99879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89552</xdr:rowOff>
    </xdr:from>
    <xdr:ext cx="405111" cy="259045"/>
    <xdr:sp macro="" textlink="">
      <xdr:nvSpPr>
        <xdr:cNvPr id="181" name="n_1aveValue【橋りょう・トンネル】&#10;有形固定資産減価償却率"/>
        <xdr:cNvSpPr txBox="1"/>
      </xdr:nvSpPr>
      <xdr:spPr>
        <a:xfrm>
          <a:off x="3582044" y="1003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123842</xdr:rowOff>
    </xdr:from>
    <xdr:ext cx="405111" cy="259045"/>
    <xdr:sp macro="" textlink="">
      <xdr:nvSpPr>
        <xdr:cNvPr id="182" name="n_2aveValue【橋りょう・トンネル】&#10;有形固定資産減価償却率"/>
        <xdr:cNvSpPr txBox="1"/>
      </xdr:nvSpPr>
      <xdr:spPr>
        <a:xfrm>
          <a:off x="2705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38117</xdr:rowOff>
    </xdr:from>
    <xdr:ext cx="405111" cy="259045"/>
    <xdr:sp macro="" textlink="">
      <xdr:nvSpPr>
        <xdr:cNvPr id="183" name="n_3aveValue【橋りょう・トンネル】&#10;有形固定資産減価償却率"/>
        <xdr:cNvSpPr txBox="1"/>
      </xdr:nvSpPr>
      <xdr:spPr>
        <a:xfrm>
          <a:off x="1816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82567</xdr:rowOff>
    </xdr:from>
    <xdr:ext cx="405111" cy="259045"/>
    <xdr:sp macro="" textlink="">
      <xdr:nvSpPr>
        <xdr:cNvPr id="184" name="n_1mainValue【橋りょう・トンネル】&#10;有形固定資産減価償却率"/>
        <xdr:cNvSpPr txBox="1"/>
      </xdr:nvSpPr>
      <xdr:spPr>
        <a:xfrm>
          <a:off x="3582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111142</xdr:rowOff>
    </xdr:from>
    <xdr:ext cx="405111" cy="259045"/>
    <xdr:sp macro="" textlink="">
      <xdr:nvSpPr>
        <xdr:cNvPr id="185" name="n_2mainValue【橋りょう・トンネル】&#10;有形固定資産減価償却率"/>
        <xdr:cNvSpPr txBox="1"/>
      </xdr:nvSpPr>
      <xdr:spPr>
        <a:xfrm>
          <a:off x="2705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186" name="n_3mainValue【橋りょう・トンネ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5" name="フローチャート: 判断 214"/>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6" name="フローチャート: 判断 215"/>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7" name="フローチャート: 判断 216"/>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28904</xdr:rowOff>
    </xdr:from>
    <xdr:to>
      <xdr:col>55</xdr:col>
      <xdr:colOff>50800</xdr:colOff>
      <xdr:row>62</xdr:row>
      <xdr:rowOff>130504</xdr:rowOff>
    </xdr:to>
    <xdr:sp macro="" textlink="">
      <xdr:nvSpPr>
        <xdr:cNvPr id="223" name="楕円 222"/>
        <xdr:cNvSpPr/>
      </xdr:nvSpPr>
      <xdr:spPr>
        <a:xfrm>
          <a:off x="10426700" y="106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7331</xdr:rowOff>
    </xdr:from>
    <xdr:ext cx="534377" cy="259045"/>
    <xdr:sp macro="" textlink="">
      <xdr:nvSpPr>
        <xdr:cNvPr id="224" name="【橋りょう・トンネル】&#10;一人当たり有形固定資産（償却資産）額該当値テキスト"/>
        <xdr:cNvSpPr txBox="1"/>
      </xdr:nvSpPr>
      <xdr:spPr>
        <a:xfrm>
          <a:off x="10515600" y="1063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27418</xdr:rowOff>
    </xdr:from>
    <xdr:to>
      <xdr:col>50</xdr:col>
      <xdr:colOff>165100</xdr:colOff>
      <xdr:row>62</xdr:row>
      <xdr:rowOff>129018</xdr:rowOff>
    </xdr:to>
    <xdr:sp macro="" textlink="">
      <xdr:nvSpPr>
        <xdr:cNvPr id="225" name="楕円 224"/>
        <xdr:cNvSpPr/>
      </xdr:nvSpPr>
      <xdr:spPr>
        <a:xfrm>
          <a:off x="9588500" y="10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78218</xdr:rowOff>
    </xdr:from>
    <xdr:to>
      <xdr:col>55</xdr:col>
      <xdr:colOff>0</xdr:colOff>
      <xdr:row>62</xdr:row>
      <xdr:rowOff>79704</xdr:rowOff>
    </xdr:to>
    <xdr:cxnSp macro="">
      <xdr:nvCxnSpPr>
        <xdr:cNvPr id="226" name="直線コネクタ 225"/>
        <xdr:cNvCxnSpPr/>
      </xdr:nvCxnSpPr>
      <xdr:spPr>
        <a:xfrm>
          <a:off x="9639300" y="10708118"/>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26078</xdr:rowOff>
    </xdr:from>
    <xdr:to>
      <xdr:col>46</xdr:col>
      <xdr:colOff>38100</xdr:colOff>
      <xdr:row>62</xdr:row>
      <xdr:rowOff>127678</xdr:rowOff>
    </xdr:to>
    <xdr:sp macro="" textlink="">
      <xdr:nvSpPr>
        <xdr:cNvPr id="227" name="楕円 226"/>
        <xdr:cNvSpPr/>
      </xdr:nvSpPr>
      <xdr:spPr>
        <a:xfrm>
          <a:off x="8699500" y="106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76878</xdr:rowOff>
    </xdr:from>
    <xdr:to>
      <xdr:col>50</xdr:col>
      <xdr:colOff>114300</xdr:colOff>
      <xdr:row>62</xdr:row>
      <xdr:rowOff>78218</xdr:rowOff>
    </xdr:to>
    <xdr:cxnSp macro="">
      <xdr:nvCxnSpPr>
        <xdr:cNvPr id="228" name="直線コネクタ 227"/>
        <xdr:cNvCxnSpPr/>
      </xdr:nvCxnSpPr>
      <xdr:spPr>
        <a:xfrm>
          <a:off x="8750300" y="10706778"/>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26622</xdr:rowOff>
    </xdr:from>
    <xdr:to>
      <xdr:col>41</xdr:col>
      <xdr:colOff>101600</xdr:colOff>
      <xdr:row>62</xdr:row>
      <xdr:rowOff>128222</xdr:rowOff>
    </xdr:to>
    <xdr:sp macro="" textlink="">
      <xdr:nvSpPr>
        <xdr:cNvPr id="229" name="楕円 228"/>
        <xdr:cNvSpPr/>
      </xdr:nvSpPr>
      <xdr:spPr>
        <a:xfrm>
          <a:off x="7810500" y="106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76878</xdr:rowOff>
    </xdr:from>
    <xdr:to>
      <xdr:col>45</xdr:col>
      <xdr:colOff>177800</xdr:colOff>
      <xdr:row>62</xdr:row>
      <xdr:rowOff>77422</xdr:rowOff>
    </xdr:to>
    <xdr:cxnSp macro="">
      <xdr:nvCxnSpPr>
        <xdr:cNvPr id="230" name="直線コネクタ 229"/>
        <xdr:cNvCxnSpPr/>
      </xdr:nvCxnSpPr>
      <xdr:spPr>
        <a:xfrm flipV="1">
          <a:off x="7861300" y="1070677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1"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2"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3"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120145</xdr:rowOff>
    </xdr:from>
    <xdr:ext cx="534377" cy="259045"/>
    <xdr:sp macro="" textlink="">
      <xdr:nvSpPr>
        <xdr:cNvPr id="234" name="n_1mainValue【橋りょう・トンネル】&#10;一人当たり有形固定資産（償却資産）額"/>
        <xdr:cNvSpPr txBox="1"/>
      </xdr:nvSpPr>
      <xdr:spPr>
        <a:xfrm>
          <a:off x="9359411" y="107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118805</xdr:rowOff>
    </xdr:from>
    <xdr:ext cx="534377" cy="259045"/>
    <xdr:sp macro="" textlink="">
      <xdr:nvSpPr>
        <xdr:cNvPr id="235" name="n_2mainValue【橋りょう・トンネル】&#10;一人当たり有形固定資産（償却資産）額"/>
        <xdr:cNvSpPr txBox="1"/>
      </xdr:nvSpPr>
      <xdr:spPr>
        <a:xfrm>
          <a:off x="8483111" y="1074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119349</xdr:rowOff>
    </xdr:from>
    <xdr:ext cx="534377" cy="259045"/>
    <xdr:sp macro="" textlink="">
      <xdr:nvSpPr>
        <xdr:cNvPr id="236" name="n_3mainValue【橋りょう・トンネル】&#10;一人当たり有形固定資産（償却資産）額"/>
        <xdr:cNvSpPr txBox="1"/>
      </xdr:nvSpPr>
      <xdr:spPr>
        <a:xfrm>
          <a:off x="7594111" y="107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68" name="フローチャート: 判断 267"/>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9" name="フローチャート: 判断 26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70" name="フローチャート: 判断 269"/>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276" name="楕円 275"/>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60977</xdr:rowOff>
    </xdr:from>
    <xdr:ext cx="405111" cy="259045"/>
    <xdr:sp macro="" textlink="">
      <xdr:nvSpPr>
        <xdr:cNvPr id="277" name="【公営住宅】&#10;有形固定資産減価償却率該当値テキスト"/>
        <xdr:cNvSpPr txBox="1"/>
      </xdr:nvSpPr>
      <xdr:spPr>
        <a:xfrm>
          <a:off x="4673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278" name="楕円 277"/>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133350</xdr:rowOff>
    </xdr:to>
    <xdr:cxnSp macro="">
      <xdr:nvCxnSpPr>
        <xdr:cNvPr id="279" name="直線コネクタ 278"/>
        <xdr:cNvCxnSpPr/>
      </xdr:nvCxnSpPr>
      <xdr:spPr>
        <a:xfrm>
          <a:off x="3797300" y="14116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36830</xdr:rowOff>
    </xdr:from>
    <xdr:to>
      <xdr:col>15</xdr:col>
      <xdr:colOff>101600</xdr:colOff>
      <xdr:row>80</xdr:row>
      <xdr:rowOff>138430</xdr:rowOff>
    </xdr:to>
    <xdr:sp macro="" textlink="">
      <xdr:nvSpPr>
        <xdr:cNvPr id="280" name="楕円 279"/>
        <xdr:cNvSpPr/>
      </xdr:nvSpPr>
      <xdr:spPr>
        <a:xfrm>
          <a:off x="2857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82</xdr:row>
      <xdr:rowOff>57150</xdr:rowOff>
    </xdr:to>
    <xdr:cxnSp macro="">
      <xdr:nvCxnSpPr>
        <xdr:cNvPr id="281" name="直線コネクタ 280"/>
        <xdr:cNvCxnSpPr/>
      </xdr:nvCxnSpPr>
      <xdr:spPr>
        <a:xfrm>
          <a:off x="2908300" y="1380363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93980</xdr:rowOff>
    </xdr:from>
    <xdr:to>
      <xdr:col>10</xdr:col>
      <xdr:colOff>165100</xdr:colOff>
      <xdr:row>81</xdr:row>
      <xdr:rowOff>24130</xdr:rowOff>
    </xdr:to>
    <xdr:sp macro="" textlink="">
      <xdr:nvSpPr>
        <xdr:cNvPr id="282" name="楕円 281"/>
        <xdr:cNvSpPr/>
      </xdr:nvSpPr>
      <xdr:spPr>
        <a:xfrm>
          <a:off x="1968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144780</xdr:rowOff>
    </xdr:to>
    <xdr:cxnSp macro="">
      <xdr:nvCxnSpPr>
        <xdr:cNvPr id="283" name="直線コネクタ 282"/>
        <xdr:cNvCxnSpPr/>
      </xdr:nvCxnSpPr>
      <xdr:spPr>
        <a:xfrm flipV="1">
          <a:off x="2019300" y="13803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84" name="n_1aveValue【公営住宅】&#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5"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286" name="n_3aveValue【公営住宅】&#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99077</xdr:rowOff>
    </xdr:from>
    <xdr:ext cx="405111" cy="259045"/>
    <xdr:sp macro="" textlink="">
      <xdr:nvSpPr>
        <xdr:cNvPr id="287" name="n_1mainValue【公営住宅】&#10;有形固定資産減価償却率"/>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288" name="n_2mainValue【公営住宅】&#10;有形固定資産減価償却率"/>
        <xdr:cNvSpPr txBox="1"/>
      </xdr:nvSpPr>
      <xdr:spPr>
        <a:xfrm>
          <a:off x="2705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40657</xdr:rowOff>
    </xdr:from>
    <xdr:ext cx="405111" cy="259045"/>
    <xdr:sp macro="" textlink="">
      <xdr:nvSpPr>
        <xdr:cNvPr id="289" name="n_3mainValue【公営住宅】&#10;有形固定資産減価償却率"/>
        <xdr:cNvSpPr txBox="1"/>
      </xdr:nvSpPr>
      <xdr:spPr>
        <a:xfrm>
          <a:off x="1816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18"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106935</xdr:rowOff>
    </xdr:from>
    <xdr:to>
      <xdr:col>50</xdr:col>
      <xdr:colOff>165100</xdr:colOff>
      <xdr:row>85</xdr:row>
      <xdr:rowOff>37085</xdr:rowOff>
    </xdr:to>
    <xdr:sp macro="" textlink="">
      <xdr:nvSpPr>
        <xdr:cNvPr id="320" name="フローチャート: 判断 319"/>
        <xdr:cNvSpPr/>
      </xdr:nvSpPr>
      <xdr:spPr>
        <a:xfrm>
          <a:off x="9588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1" name="フローチャート: 判断 320"/>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22" name="フローチャート: 判断 321"/>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23876</xdr:rowOff>
    </xdr:from>
    <xdr:to>
      <xdr:col>55</xdr:col>
      <xdr:colOff>50800</xdr:colOff>
      <xdr:row>85</xdr:row>
      <xdr:rowOff>125476</xdr:rowOff>
    </xdr:to>
    <xdr:sp macro="" textlink="">
      <xdr:nvSpPr>
        <xdr:cNvPr id="328" name="楕円 327"/>
        <xdr:cNvSpPr/>
      </xdr:nvSpPr>
      <xdr:spPr>
        <a:xfrm>
          <a:off x="104267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2303</xdr:rowOff>
    </xdr:from>
    <xdr:ext cx="469744" cy="259045"/>
    <xdr:sp macro="" textlink="">
      <xdr:nvSpPr>
        <xdr:cNvPr id="329" name="【公営住宅】&#10;一人当たり面積該当値テキスト"/>
        <xdr:cNvSpPr txBox="1"/>
      </xdr:nvSpPr>
      <xdr:spPr>
        <a:xfrm>
          <a:off x="10515600"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22352</xdr:rowOff>
    </xdr:from>
    <xdr:to>
      <xdr:col>50</xdr:col>
      <xdr:colOff>165100</xdr:colOff>
      <xdr:row>85</xdr:row>
      <xdr:rowOff>123952</xdr:rowOff>
    </xdr:to>
    <xdr:sp macro="" textlink="">
      <xdr:nvSpPr>
        <xdr:cNvPr id="330" name="楕円 329"/>
        <xdr:cNvSpPr/>
      </xdr:nvSpPr>
      <xdr:spPr>
        <a:xfrm>
          <a:off x="95885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73152</xdr:rowOff>
    </xdr:from>
    <xdr:to>
      <xdr:col>55</xdr:col>
      <xdr:colOff>0</xdr:colOff>
      <xdr:row>85</xdr:row>
      <xdr:rowOff>74676</xdr:rowOff>
    </xdr:to>
    <xdr:cxnSp macro="">
      <xdr:nvCxnSpPr>
        <xdr:cNvPr id="331" name="直線コネクタ 330"/>
        <xdr:cNvCxnSpPr/>
      </xdr:nvCxnSpPr>
      <xdr:spPr>
        <a:xfrm>
          <a:off x="9639300" y="1464640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15494</xdr:rowOff>
    </xdr:from>
    <xdr:to>
      <xdr:col>46</xdr:col>
      <xdr:colOff>38100</xdr:colOff>
      <xdr:row>85</xdr:row>
      <xdr:rowOff>117094</xdr:rowOff>
    </xdr:to>
    <xdr:sp macro="" textlink="">
      <xdr:nvSpPr>
        <xdr:cNvPr id="332" name="楕円 331"/>
        <xdr:cNvSpPr/>
      </xdr:nvSpPr>
      <xdr:spPr>
        <a:xfrm>
          <a:off x="8699500" y="14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66294</xdr:rowOff>
    </xdr:from>
    <xdr:to>
      <xdr:col>50</xdr:col>
      <xdr:colOff>114300</xdr:colOff>
      <xdr:row>85</xdr:row>
      <xdr:rowOff>73152</xdr:rowOff>
    </xdr:to>
    <xdr:cxnSp macro="">
      <xdr:nvCxnSpPr>
        <xdr:cNvPr id="333" name="直線コネクタ 332"/>
        <xdr:cNvCxnSpPr/>
      </xdr:nvCxnSpPr>
      <xdr:spPr>
        <a:xfrm>
          <a:off x="8750300" y="146395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xdr:rowOff>
    </xdr:from>
    <xdr:to>
      <xdr:col>41</xdr:col>
      <xdr:colOff>101600</xdr:colOff>
      <xdr:row>85</xdr:row>
      <xdr:rowOff>116332</xdr:rowOff>
    </xdr:to>
    <xdr:sp macro="" textlink="">
      <xdr:nvSpPr>
        <xdr:cNvPr id="334" name="楕円 333"/>
        <xdr:cNvSpPr/>
      </xdr:nvSpPr>
      <xdr:spPr>
        <a:xfrm>
          <a:off x="7810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65532</xdr:rowOff>
    </xdr:from>
    <xdr:to>
      <xdr:col>45</xdr:col>
      <xdr:colOff>177800</xdr:colOff>
      <xdr:row>85</xdr:row>
      <xdr:rowOff>66294</xdr:rowOff>
    </xdr:to>
    <xdr:cxnSp macro="">
      <xdr:nvCxnSpPr>
        <xdr:cNvPr id="335" name="直線コネクタ 334"/>
        <xdr:cNvCxnSpPr/>
      </xdr:nvCxnSpPr>
      <xdr:spPr>
        <a:xfrm>
          <a:off x="7861300" y="146387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53612</xdr:rowOff>
    </xdr:from>
    <xdr:ext cx="469744" cy="259045"/>
    <xdr:sp macro="" textlink="">
      <xdr:nvSpPr>
        <xdr:cNvPr id="336" name="n_1aveValue【公営住宅】&#10;一人当たり面積"/>
        <xdr:cNvSpPr txBox="1"/>
      </xdr:nvSpPr>
      <xdr:spPr>
        <a:xfrm>
          <a:off x="93917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37"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38"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115079</xdr:rowOff>
    </xdr:from>
    <xdr:ext cx="469744" cy="259045"/>
    <xdr:sp macro="" textlink="">
      <xdr:nvSpPr>
        <xdr:cNvPr id="339" name="n_1mainValue【公営住宅】&#10;一人当たり面積"/>
        <xdr:cNvSpPr txBox="1"/>
      </xdr:nvSpPr>
      <xdr:spPr>
        <a:xfrm>
          <a:off x="9391727"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108221</xdr:rowOff>
    </xdr:from>
    <xdr:ext cx="469744" cy="259045"/>
    <xdr:sp macro="" textlink="">
      <xdr:nvSpPr>
        <xdr:cNvPr id="340" name="n_2mainValue【公営住宅】&#10;一人当たり面積"/>
        <xdr:cNvSpPr txBox="1"/>
      </xdr:nvSpPr>
      <xdr:spPr>
        <a:xfrm>
          <a:off x="8515427"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107459</xdr:rowOff>
    </xdr:from>
    <xdr:ext cx="469744" cy="259045"/>
    <xdr:sp macro="" textlink="">
      <xdr:nvSpPr>
        <xdr:cNvPr id="341" name="n_3mainValue【公営住宅】&#10;一人当たり面積"/>
        <xdr:cNvSpPr txBox="1"/>
      </xdr:nvSpPr>
      <xdr:spPr>
        <a:xfrm>
          <a:off x="7626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87"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90" name="フローチャート: 判断 389"/>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1" name="フローチャート: 判断 390"/>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46355</xdr:rowOff>
    </xdr:from>
    <xdr:to>
      <xdr:col>85</xdr:col>
      <xdr:colOff>177800</xdr:colOff>
      <xdr:row>40</xdr:row>
      <xdr:rowOff>147955</xdr:rowOff>
    </xdr:to>
    <xdr:sp macro="" textlink="">
      <xdr:nvSpPr>
        <xdr:cNvPr id="397" name="楕円 396"/>
        <xdr:cNvSpPr/>
      </xdr:nvSpPr>
      <xdr:spPr>
        <a:xfrm>
          <a:off x="162687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132732</xdr:rowOff>
    </xdr:from>
    <xdr:ext cx="405111" cy="259045"/>
    <xdr:sp macro="" textlink="">
      <xdr:nvSpPr>
        <xdr:cNvPr id="398" name="【認定こども園・幼稚園・保育所】&#10;有形固定資産減価償却率該当値テキスト"/>
        <xdr:cNvSpPr txBox="1"/>
      </xdr:nvSpPr>
      <xdr:spPr>
        <a:xfrm>
          <a:off x="16357600" y="681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46355</xdr:rowOff>
    </xdr:from>
    <xdr:to>
      <xdr:col>81</xdr:col>
      <xdr:colOff>101600</xdr:colOff>
      <xdr:row>40</xdr:row>
      <xdr:rowOff>147955</xdr:rowOff>
    </xdr:to>
    <xdr:sp macro="" textlink="">
      <xdr:nvSpPr>
        <xdr:cNvPr id="399" name="楕円 398"/>
        <xdr:cNvSpPr/>
      </xdr:nvSpPr>
      <xdr:spPr>
        <a:xfrm>
          <a:off x="15430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97155</xdr:rowOff>
    </xdr:from>
    <xdr:to>
      <xdr:col>85</xdr:col>
      <xdr:colOff>127000</xdr:colOff>
      <xdr:row>40</xdr:row>
      <xdr:rowOff>97155</xdr:rowOff>
    </xdr:to>
    <xdr:cxnSp macro="">
      <xdr:nvCxnSpPr>
        <xdr:cNvPr id="400" name="直線コネクタ 399"/>
        <xdr:cNvCxnSpPr/>
      </xdr:nvCxnSpPr>
      <xdr:spPr>
        <a:xfrm>
          <a:off x="15481300" y="6955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154940</xdr:rowOff>
    </xdr:from>
    <xdr:to>
      <xdr:col>76</xdr:col>
      <xdr:colOff>165100</xdr:colOff>
      <xdr:row>39</xdr:row>
      <xdr:rowOff>85090</xdr:rowOff>
    </xdr:to>
    <xdr:sp macro="" textlink="">
      <xdr:nvSpPr>
        <xdr:cNvPr id="401" name="楕円 400"/>
        <xdr:cNvSpPr/>
      </xdr:nvSpPr>
      <xdr:spPr>
        <a:xfrm>
          <a:off x="14541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34290</xdr:rowOff>
    </xdr:from>
    <xdr:to>
      <xdr:col>81</xdr:col>
      <xdr:colOff>50800</xdr:colOff>
      <xdr:row>40</xdr:row>
      <xdr:rowOff>97155</xdr:rowOff>
    </xdr:to>
    <xdr:cxnSp macro="">
      <xdr:nvCxnSpPr>
        <xdr:cNvPr id="402" name="直線コネクタ 401"/>
        <xdr:cNvCxnSpPr/>
      </xdr:nvCxnSpPr>
      <xdr:spPr>
        <a:xfrm>
          <a:off x="14592300" y="672084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03" name="楕円 402"/>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34290</xdr:rowOff>
    </xdr:to>
    <xdr:cxnSp macro="">
      <xdr:nvCxnSpPr>
        <xdr:cNvPr id="404" name="直線コネクタ 403"/>
        <xdr:cNvCxnSpPr/>
      </xdr:nvCxnSpPr>
      <xdr:spPr>
        <a:xfrm>
          <a:off x="13703300" y="6659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05"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06"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07"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139082</xdr:rowOff>
    </xdr:from>
    <xdr:ext cx="405111" cy="259045"/>
    <xdr:sp macro="" textlink="">
      <xdr:nvSpPr>
        <xdr:cNvPr id="408" name="n_1mainValue【認定こども園・幼稚園・保育所】&#10;有形固定資産減価償却率"/>
        <xdr:cNvSpPr txBox="1"/>
      </xdr:nvSpPr>
      <xdr:spPr>
        <a:xfrm>
          <a:off x="152660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76217</xdr:rowOff>
    </xdr:from>
    <xdr:ext cx="405111" cy="259045"/>
    <xdr:sp macro="" textlink="">
      <xdr:nvSpPr>
        <xdr:cNvPr id="409" name="n_2mainValue【認定こども園・幼稚園・保育所】&#10;有形固定資産減価償却率"/>
        <xdr:cNvSpPr txBox="1"/>
      </xdr:nvSpPr>
      <xdr:spPr>
        <a:xfrm>
          <a:off x="14389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410" name="n_3mainValue【認定こども園・幼稚園・保育所】&#10;有形固定資産減価償却率"/>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37"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66548</xdr:rowOff>
    </xdr:from>
    <xdr:to>
      <xdr:col>112</xdr:col>
      <xdr:colOff>38100</xdr:colOff>
      <xdr:row>40</xdr:row>
      <xdr:rowOff>168148</xdr:rowOff>
    </xdr:to>
    <xdr:sp macro="" textlink="">
      <xdr:nvSpPr>
        <xdr:cNvPr id="439" name="フローチャート: 判断 438"/>
        <xdr:cNvSpPr/>
      </xdr:nvSpPr>
      <xdr:spPr>
        <a:xfrm>
          <a:off x="21272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68834</xdr:rowOff>
    </xdr:from>
    <xdr:to>
      <xdr:col>107</xdr:col>
      <xdr:colOff>101600</xdr:colOff>
      <xdr:row>40</xdr:row>
      <xdr:rowOff>170434</xdr:rowOff>
    </xdr:to>
    <xdr:sp macro="" textlink="">
      <xdr:nvSpPr>
        <xdr:cNvPr id="440" name="フローチャート: 判断 439"/>
        <xdr:cNvSpPr/>
      </xdr:nvSpPr>
      <xdr:spPr>
        <a:xfrm>
          <a:off x="20383500" y="692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55118</xdr:rowOff>
    </xdr:from>
    <xdr:to>
      <xdr:col>102</xdr:col>
      <xdr:colOff>165100</xdr:colOff>
      <xdr:row>40</xdr:row>
      <xdr:rowOff>156718</xdr:rowOff>
    </xdr:to>
    <xdr:sp macro="" textlink="">
      <xdr:nvSpPr>
        <xdr:cNvPr id="441" name="フローチャート: 判断 440"/>
        <xdr:cNvSpPr/>
      </xdr:nvSpPr>
      <xdr:spPr>
        <a:xfrm>
          <a:off x="194945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123698</xdr:rowOff>
    </xdr:from>
    <xdr:to>
      <xdr:col>116</xdr:col>
      <xdr:colOff>114300</xdr:colOff>
      <xdr:row>41</xdr:row>
      <xdr:rowOff>53848</xdr:rowOff>
    </xdr:to>
    <xdr:sp macro="" textlink="">
      <xdr:nvSpPr>
        <xdr:cNvPr id="447" name="楕円 446"/>
        <xdr:cNvSpPr/>
      </xdr:nvSpPr>
      <xdr:spPr>
        <a:xfrm>
          <a:off x="221107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56405</xdr:rowOff>
    </xdr:from>
    <xdr:ext cx="469744" cy="259045"/>
    <xdr:sp macro="" textlink="">
      <xdr:nvSpPr>
        <xdr:cNvPr id="448" name="【認定こども園・幼稚園・保育所】&#10;一人当たり面積該当値テキスト"/>
        <xdr:cNvSpPr txBox="1"/>
      </xdr:nvSpPr>
      <xdr:spPr>
        <a:xfrm>
          <a:off x="22199600"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123698</xdr:rowOff>
    </xdr:from>
    <xdr:to>
      <xdr:col>112</xdr:col>
      <xdr:colOff>38100</xdr:colOff>
      <xdr:row>41</xdr:row>
      <xdr:rowOff>53848</xdr:rowOff>
    </xdr:to>
    <xdr:sp macro="" textlink="">
      <xdr:nvSpPr>
        <xdr:cNvPr id="449" name="楕円 448"/>
        <xdr:cNvSpPr/>
      </xdr:nvSpPr>
      <xdr:spPr>
        <a:xfrm>
          <a:off x="21272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xdr:rowOff>
    </xdr:from>
    <xdr:to>
      <xdr:col>116</xdr:col>
      <xdr:colOff>63500</xdr:colOff>
      <xdr:row>41</xdr:row>
      <xdr:rowOff>3048</xdr:rowOff>
    </xdr:to>
    <xdr:cxnSp macro="">
      <xdr:nvCxnSpPr>
        <xdr:cNvPr id="450" name="直線コネクタ 449"/>
        <xdr:cNvCxnSpPr/>
      </xdr:nvCxnSpPr>
      <xdr:spPr>
        <a:xfrm>
          <a:off x="21323300" y="7032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137414</xdr:rowOff>
    </xdr:from>
    <xdr:to>
      <xdr:col>107</xdr:col>
      <xdr:colOff>101600</xdr:colOff>
      <xdr:row>41</xdr:row>
      <xdr:rowOff>67564</xdr:rowOff>
    </xdr:to>
    <xdr:sp macro="" textlink="">
      <xdr:nvSpPr>
        <xdr:cNvPr id="451" name="楕円 450"/>
        <xdr:cNvSpPr/>
      </xdr:nvSpPr>
      <xdr:spPr>
        <a:xfrm>
          <a:off x="20383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xdr:rowOff>
    </xdr:from>
    <xdr:to>
      <xdr:col>111</xdr:col>
      <xdr:colOff>177800</xdr:colOff>
      <xdr:row>41</xdr:row>
      <xdr:rowOff>16764</xdr:rowOff>
    </xdr:to>
    <xdr:cxnSp macro="">
      <xdr:nvCxnSpPr>
        <xdr:cNvPr id="452" name="直線コネクタ 451"/>
        <xdr:cNvCxnSpPr/>
      </xdr:nvCxnSpPr>
      <xdr:spPr>
        <a:xfrm flipV="1">
          <a:off x="20434300" y="703249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453" name="楕円 452"/>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16764</xdr:rowOff>
    </xdr:to>
    <xdr:cxnSp macro="">
      <xdr:nvCxnSpPr>
        <xdr:cNvPr id="454" name="直線コネクタ 453"/>
        <xdr:cNvCxnSpPr/>
      </xdr:nvCxnSpPr>
      <xdr:spPr>
        <a:xfrm>
          <a:off x="19545300" y="70370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13225</xdr:rowOff>
    </xdr:from>
    <xdr:ext cx="469744" cy="259045"/>
    <xdr:sp macro="" textlink="">
      <xdr:nvSpPr>
        <xdr:cNvPr id="455" name="n_1aveValue【認定こども園・幼稚園・保育所】&#10;一人当たり面積"/>
        <xdr:cNvSpPr txBox="1"/>
      </xdr:nvSpPr>
      <xdr:spPr>
        <a:xfrm>
          <a:off x="210757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15511</xdr:rowOff>
    </xdr:from>
    <xdr:ext cx="469744" cy="259045"/>
    <xdr:sp macro="" textlink="">
      <xdr:nvSpPr>
        <xdr:cNvPr id="456" name="n_2aveValue【認定こども園・幼稚園・保育所】&#10;一人当たり面積"/>
        <xdr:cNvSpPr txBox="1"/>
      </xdr:nvSpPr>
      <xdr:spPr>
        <a:xfrm>
          <a:off x="20199427" y="67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1795</xdr:rowOff>
    </xdr:from>
    <xdr:ext cx="469744" cy="259045"/>
    <xdr:sp macro="" textlink="">
      <xdr:nvSpPr>
        <xdr:cNvPr id="457" name="n_3aveValue【認定こども園・幼稚園・保育所】&#10;一人当たり面積"/>
        <xdr:cNvSpPr txBox="1"/>
      </xdr:nvSpPr>
      <xdr:spPr>
        <a:xfrm>
          <a:off x="19310427"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44975</xdr:rowOff>
    </xdr:from>
    <xdr:ext cx="469744" cy="259045"/>
    <xdr:sp macro="" textlink="">
      <xdr:nvSpPr>
        <xdr:cNvPr id="458" name="n_1mainValue【認定こども園・幼稚園・保育所】&#10;一人当たり面積"/>
        <xdr:cNvSpPr txBox="1"/>
      </xdr:nvSpPr>
      <xdr:spPr>
        <a:xfrm>
          <a:off x="210757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58691</xdr:rowOff>
    </xdr:from>
    <xdr:ext cx="469744" cy="259045"/>
    <xdr:sp macro="" textlink="">
      <xdr:nvSpPr>
        <xdr:cNvPr id="459" name="n_2mainValue【認定こども園・幼稚園・保育所】&#10;一人当たり面積"/>
        <xdr:cNvSpPr txBox="1"/>
      </xdr:nvSpPr>
      <xdr:spPr>
        <a:xfrm>
          <a:off x="20199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460" name="n_3mainValue【認定こども園・幼稚園・保育所】&#10;一人当たり面積"/>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90"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92" name="フローチャート: 判断 491"/>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93" name="フローチャート: 判断 492"/>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94" name="フローチャート: 判断 493"/>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00" name="楕円 499"/>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106697</xdr:rowOff>
    </xdr:from>
    <xdr:ext cx="405111" cy="259045"/>
    <xdr:sp macro="" textlink="">
      <xdr:nvSpPr>
        <xdr:cNvPr id="501" name="【学校施設】&#10;有形固定資産減価償却率該当値テキスト"/>
        <xdr:cNvSpPr txBox="1"/>
      </xdr:nvSpPr>
      <xdr:spPr>
        <a:xfrm>
          <a:off x="16357600"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502" name="楕円 501"/>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60</xdr:row>
      <xdr:rowOff>68580</xdr:rowOff>
    </xdr:to>
    <xdr:cxnSp macro="">
      <xdr:nvCxnSpPr>
        <xdr:cNvPr id="503" name="直線コネクタ 502"/>
        <xdr:cNvCxnSpPr/>
      </xdr:nvCxnSpPr>
      <xdr:spPr>
        <a:xfrm flipV="1">
          <a:off x="15481300" y="1012317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04" name="楕円 503"/>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60</xdr:row>
      <xdr:rowOff>68580</xdr:rowOff>
    </xdr:to>
    <xdr:cxnSp macro="">
      <xdr:nvCxnSpPr>
        <xdr:cNvPr id="505" name="直線コネクタ 504"/>
        <xdr:cNvCxnSpPr/>
      </xdr:nvCxnSpPr>
      <xdr:spPr>
        <a:xfrm>
          <a:off x="14592300" y="10210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162560</xdr:rowOff>
    </xdr:from>
    <xdr:to>
      <xdr:col>72</xdr:col>
      <xdr:colOff>38100</xdr:colOff>
      <xdr:row>58</xdr:row>
      <xdr:rowOff>92710</xdr:rowOff>
    </xdr:to>
    <xdr:sp macro="" textlink="">
      <xdr:nvSpPr>
        <xdr:cNvPr id="506" name="楕円 505"/>
        <xdr:cNvSpPr/>
      </xdr:nvSpPr>
      <xdr:spPr>
        <a:xfrm>
          <a:off x="13652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41910</xdr:rowOff>
    </xdr:from>
    <xdr:to>
      <xdr:col>76</xdr:col>
      <xdr:colOff>114300</xdr:colOff>
      <xdr:row>59</xdr:row>
      <xdr:rowOff>95250</xdr:rowOff>
    </xdr:to>
    <xdr:cxnSp macro="">
      <xdr:nvCxnSpPr>
        <xdr:cNvPr id="507" name="直線コネクタ 506"/>
        <xdr:cNvCxnSpPr/>
      </xdr:nvCxnSpPr>
      <xdr:spPr>
        <a:xfrm>
          <a:off x="13703300" y="998601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08" name="n_1ave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509" name="n_2ave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510" name="n_3aveValue【学校施設】&#10;有形固定資産減価償却率"/>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511" name="n_1main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137177</xdr:rowOff>
    </xdr:from>
    <xdr:ext cx="405111" cy="259045"/>
    <xdr:sp macro="" textlink="">
      <xdr:nvSpPr>
        <xdr:cNvPr id="512" name="n_2mainValue【学校施設】&#10;有形固定資産減価償却率"/>
        <xdr:cNvSpPr txBox="1"/>
      </xdr:nvSpPr>
      <xdr:spPr>
        <a:xfrm>
          <a:off x="14389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109237</xdr:rowOff>
    </xdr:from>
    <xdr:ext cx="405111" cy="259045"/>
    <xdr:sp macro="" textlink="">
      <xdr:nvSpPr>
        <xdr:cNvPr id="513" name="n_3mainValue【学校施設】&#10;有形固定資産減価償却率"/>
        <xdr:cNvSpPr txBox="1"/>
      </xdr:nvSpPr>
      <xdr:spPr>
        <a:xfrm>
          <a:off x="13500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43"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85217</xdr:rowOff>
    </xdr:from>
    <xdr:to>
      <xdr:col>112</xdr:col>
      <xdr:colOff>38100</xdr:colOff>
      <xdr:row>64</xdr:row>
      <xdr:rowOff>15367</xdr:rowOff>
    </xdr:to>
    <xdr:sp macro="" textlink="">
      <xdr:nvSpPr>
        <xdr:cNvPr id="545" name="フローチャート: 判断 544"/>
        <xdr:cNvSpPr/>
      </xdr:nvSpPr>
      <xdr:spPr>
        <a:xfrm>
          <a:off x="21272500" y="108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93218</xdr:rowOff>
    </xdr:from>
    <xdr:to>
      <xdr:col>107</xdr:col>
      <xdr:colOff>101600</xdr:colOff>
      <xdr:row>64</xdr:row>
      <xdr:rowOff>23368</xdr:rowOff>
    </xdr:to>
    <xdr:sp macro="" textlink="">
      <xdr:nvSpPr>
        <xdr:cNvPr id="546" name="フローチャート: 判断 545"/>
        <xdr:cNvSpPr/>
      </xdr:nvSpPr>
      <xdr:spPr>
        <a:xfrm>
          <a:off x="20383500" y="1089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90932</xdr:rowOff>
    </xdr:from>
    <xdr:to>
      <xdr:col>102</xdr:col>
      <xdr:colOff>165100</xdr:colOff>
      <xdr:row>64</xdr:row>
      <xdr:rowOff>21082</xdr:rowOff>
    </xdr:to>
    <xdr:sp macro="" textlink="">
      <xdr:nvSpPr>
        <xdr:cNvPr id="547" name="フローチャート: 判断 546"/>
        <xdr:cNvSpPr/>
      </xdr:nvSpPr>
      <xdr:spPr>
        <a:xfrm>
          <a:off x="19494500" y="108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33782</xdr:rowOff>
    </xdr:from>
    <xdr:to>
      <xdr:col>116</xdr:col>
      <xdr:colOff>114300</xdr:colOff>
      <xdr:row>64</xdr:row>
      <xdr:rowOff>135382</xdr:rowOff>
    </xdr:to>
    <xdr:sp macro="" textlink="">
      <xdr:nvSpPr>
        <xdr:cNvPr id="553" name="楕円 552"/>
        <xdr:cNvSpPr/>
      </xdr:nvSpPr>
      <xdr:spPr>
        <a:xfrm>
          <a:off x="221107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120159</xdr:rowOff>
    </xdr:from>
    <xdr:ext cx="469744" cy="259045"/>
    <xdr:sp macro="" textlink="">
      <xdr:nvSpPr>
        <xdr:cNvPr id="554" name="【学校施設】&#10;一人当たり面積該当値テキスト"/>
        <xdr:cNvSpPr txBox="1"/>
      </xdr:nvSpPr>
      <xdr:spPr>
        <a:xfrm>
          <a:off x="22199600" y="1092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12065</xdr:rowOff>
    </xdr:from>
    <xdr:to>
      <xdr:col>112</xdr:col>
      <xdr:colOff>38100</xdr:colOff>
      <xdr:row>64</xdr:row>
      <xdr:rowOff>113665</xdr:rowOff>
    </xdr:to>
    <xdr:sp macro="" textlink="">
      <xdr:nvSpPr>
        <xdr:cNvPr id="555" name="楕円 554"/>
        <xdr:cNvSpPr/>
      </xdr:nvSpPr>
      <xdr:spPr>
        <a:xfrm>
          <a:off x="21272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62865</xdr:rowOff>
    </xdr:from>
    <xdr:to>
      <xdr:col>116</xdr:col>
      <xdr:colOff>63500</xdr:colOff>
      <xdr:row>64</xdr:row>
      <xdr:rowOff>84582</xdr:rowOff>
    </xdr:to>
    <xdr:cxnSp macro="">
      <xdr:nvCxnSpPr>
        <xdr:cNvPr id="556" name="直線コネクタ 555"/>
        <xdr:cNvCxnSpPr/>
      </xdr:nvCxnSpPr>
      <xdr:spPr>
        <a:xfrm>
          <a:off x="21323300" y="1103566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557" name="楕円 556"/>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62865</xdr:rowOff>
    </xdr:from>
    <xdr:to>
      <xdr:col>111</xdr:col>
      <xdr:colOff>177800</xdr:colOff>
      <xdr:row>64</xdr:row>
      <xdr:rowOff>68580</xdr:rowOff>
    </xdr:to>
    <xdr:cxnSp macro="">
      <xdr:nvCxnSpPr>
        <xdr:cNvPr id="558" name="直線コネクタ 557"/>
        <xdr:cNvCxnSpPr/>
      </xdr:nvCxnSpPr>
      <xdr:spPr>
        <a:xfrm flipV="1">
          <a:off x="20434300" y="11035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166751</xdr:rowOff>
    </xdr:from>
    <xdr:to>
      <xdr:col>102</xdr:col>
      <xdr:colOff>165100</xdr:colOff>
      <xdr:row>64</xdr:row>
      <xdr:rowOff>96901</xdr:rowOff>
    </xdr:to>
    <xdr:sp macro="" textlink="">
      <xdr:nvSpPr>
        <xdr:cNvPr id="559" name="楕円 558"/>
        <xdr:cNvSpPr/>
      </xdr:nvSpPr>
      <xdr:spPr>
        <a:xfrm>
          <a:off x="19494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46101</xdr:rowOff>
    </xdr:from>
    <xdr:to>
      <xdr:col>107</xdr:col>
      <xdr:colOff>50800</xdr:colOff>
      <xdr:row>64</xdr:row>
      <xdr:rowOff>68580</xdr:rowOff>
    </xdr:to>
    <xdr:cxnSp macro="">
      <xdr:nvCxnSpPr>
        <xdr:cNvPr id="560" name="直線コネクタ 559"/>
        <xdr:cNvCxnSpPr/>
      </xdr:nvCxnSpPr>
      <xdr:spPr>
        <a:xfrm>
          <a:off x="19545300" y="1101890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31894</xdr:rowOff>
    </xdr:from>
    <xdr:ext cx="469744" cy="259045"/>
    <xdr:sp macro="" textlink="">
      <xdr:nvSpPr>
        <xdr:cNvPr id="561" name="n_1aveValue【学校施設】&#10;一人当たり面積"/>
        <xdr:cNvSpPr txBox="1"/>
      </xdr:nvSpPr>
      <xdr:spPr>
        <a:xfrm>
          <a:off x="21075727" y="106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39895</xdr:rowOff>
    </xdr:from>
    <xdr:ext cx="469744" cy="259045"/>
    <xdr:sp macro="" textlink="">
      <xdr:nvSpPr>
        <xdr:cNvPr id="562" name="n_2aveValue【学校施設】&#10;一人当たり面積"/>
        <xdr:cNvSpPr txBox="1"/>
      </xdr:nvSpPr>
      <xdr:spPr>
        <a:xfrm>
          <a:off x="20199427" y="1066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37609</xdr:rowOff>
    </xdr:from>
    <xdr:ext cx="469744" cy="259045"/>
    <xdr:sp macro="" textlink="">
      <xdr:nvSpPr>
        <xdr:cNvPr id="563" name="n_3aveValue【学校施設】&#10;一人当たり面積"/>
        <xdr:cNvSpPr txBox="1"/>
      </xdr:nvSpPr>
      <xdr:spPr>
        <a:xfrm>
          <a:off x="19310427" y="106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104792</xdr:rowOff>
    </xdr:from>
    <xdr:ext cx="469744" cy="259045"/>
    <xdr:sp macro="" textlink="">
      <xdr:nvSpPr>
        <xdr:cNvPr id="564" name="n_1mainValue【学校施設】&#10;一人当たり面積"/>
        <xdr:cNvSpPr txBox="1"/>
      </xdr:nvSpPr>
      <xdr:spPr>
        <a:xfrm>
          <a:off x="210757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565" name="n_2mainValue【学校施設】&#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88028</xdr:rowOff>
    </xdr:from>
    <xdr:ext cx="469744" cy="259045"/>
    <xdr:sp macro="" textlink="">
      <xdr:nvSpPr>
        <xdr:cNvPr id="566" name="n_3mainValue【学校施設】&#10;一人当たり面積"/>
        <xdr:cNvSpPr txBox="1"/>
      </xdr:nvSpPr>
      <xdr:spPr>
        <a:xfrm>
          <a:off x="193104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91" name="直線コネクタ 59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9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93" name="直線コネクタ 59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9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95" name="直線コネクタ 59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96"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97" name="フローチャート: 判断 59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98" name="フローチャート: 判断 597"/>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599" name="フローチャート: 判断 598"/>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0" name="フローチャート: 判断 599"/>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06" name="楕円 605"/>
        <xdr:cNvSpPr/>
      </xdr:nvSpPr>
      <xdr:spPr>
        <a:xfrm>
          <a:off x="16268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133366</xdr:rowOff>
    </xdr:from>
    <xdr:ext cx="405111" cy="259045"/>
    <xdr:sp macro="" textlink="">
      <xdr:nvSpPr>
        <xdr:cNvPr id="607" name="【児童館】&#10;有形固定資産減価償却率該当値テキスト"/>
        <xdr:cNvSpPr txBox="1"/>
      </xdr:nvSpPr>
      <xdr:spPr>
        <a:xfrm>
          <a:off x="163576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608" name="楕円 607"/>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76200</xdr:rowOff>
    </xdr:to>
    <xdr:cxnSp macro="">
      <xdr:nvCxnSpPr>
        <xdr:cNvPr id="609" name="直線コネクタ 608"/>
        <xdr:cNvCxnSpPr/>
      </xdr:nvCxnSpPr>
      <xdr:spPr>
        <a:xfrm flipV="1">
          <a:off x="15481300" y="140931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10" name="楕円 609"/>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118111</xdr:rowOff>
    </xdr:to>
    <xdr:cxnSp macro="">
      <xdr:nvCxnSpPr>
        <xdr:cNvPr id="611" name="直線コネクタ 610"/>
        <xdr:cNvCxnSpPr/>
      </xdr:nvCxnSpPr>
      <xdr:spPr>
        <a:xfrm flipV="1">
          <a:off x="14592300" y="14135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109220</xdr:rowOff>
    </xdr:from>
    <xdr:to>
      <xdr:col>72</xdr:col>
      <xdr:colOff>38100</xdr:colOff>
      <xdr:row>83</xdr:row>
      <xdr:rowOff>39370</xdr:rowOff>
    </xdr:to>
    <xdr:sp macro="" textlink="">
      <xdr:nvSpPr>
        <xdr:cNvPr id="612" name="楕円 611"/>
        <xdr:cNvSpPr/>
      </xdr:nvSpPr>
      <xdr:spPr>
        <a:xfrm>
          <a:off x="1365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82</xdr:row>
      <xdr:rowOff>160020</xdr:rowOff>
    </xdr:to>
    <xdr:cxnSp macro="">
      <xdr:nvCxnSpPr>
        <xdr:cNvPr id="613" name="直線コネクタ 612"/>
        <xdr:cNvCxnSpPr/>
      </xdr:nvCxnSpPr>
      <xdr:spPr>
        <a:xfrm flipV="1">
          <a:off x="13703300" y="14177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14" name="n_1aveValue【児童館】&#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15" name="n_2aveValue【児童館】&#10;有形固定資産減価償却率"/>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16" name="n_3aveValue【児童館】&#10;有形固定資産減価償却率"/>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143527</xdr:rowOff>
    </xdr:from>
    <xdr:ext cx="405111" cy="259045"/>
    <xdr:sp macro="" textlink="">
      <xdr:nvSpPr>
        <xdr:cNvPr id="617" name="n_1mainValue【児童館】&#10;有形固定資産減価償却率"/>
        <xdr:cNvSpPr txBox="1"/>
      </xdr:nvSpPr>
      <xdr:spPr>
        <a:xfrm>
          <a:off x="15266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18" name="n_2main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55897</xdr:rowOff>
    </xdr:from>
    <xdr:ext cx="405111" cy="259045"/>
    <xdr:sp macro="" textlink="">
      <xdr:nvSpPr>
        <xdr:cNvPr id="619" name="n_3mainValue【児童館】&#10;有形固定資産減価償却率"/>
        <xdr:cNvSpPr txBox="1"/>
      </xdr:nvSpPr>
      <xdr:spPr>
        <a:xfrm>
          <a:off x="13500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43" name="直線コネクタ 642"/>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4"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45" name="直線コネクタ 644"/>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46"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47" name="直線コネクタ 646"/>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48"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49" name="フローチャート: 判断 648"/>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44450</xdr:rowOff>
    </xdr:from>
    <xdr:to>
      <xdr:col>112</xdr:col>
      <xdr:colOff>38100</xdr:colOff>
      <xdr:row>85</xdr:row>
      <xdr:rowOff>146050</xdr:rowOff>
    </xdr:to>
    <xdr:sp macro="" textlink="">
      <xdr:nvSpPr>
        <xdr:cNvPr id="650" name="フローチャート: 判断 649"/>
        <xdr:cNvSpPr/>
      </xdr:nvSpPr>
      <xdr:spPr>
        <a:xfrm>
          <a:off x="21272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51" name="フローチャート: 判断 650"/>
        <xdr:cNvSpPr/>
      </xdr:nvSpPr>
      <xdr:spPr>
        <a:xfrm>
          <a:off x="20383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652" name="フローチャート: 判断 651"/>
        <xdr:cNvSpPr/>
      </xdr:nvSpPr>
      <xdr:spPr>
        <a:xfrm>
          <a:off x="194945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658" name="楕円 657"/>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659" name="【児童館】&#10;一人当たり面積該当値テキスト"/>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38100</xdr:rowOff>
    </xdr:from>
    <xdr:to>
      <xdr:col>112</xdr:col>
      <xdr:colOff>38100</xdr:colOff>
      <xdr:row>86</xdr:row>
      <xdr:rowOff>139700</xdr:rowOff>
    </xdr:to>
    <xdr:sp macro="" textlink="">
      <xdr:nvSpPr>
        <xdr:cNvPr id="660" name="楕円 659"/>
        <xdr:cNvSpPr/>
      </xdr:nvSpPr>
      <xdr:spPr>
        <a:xfrm>
          <a:off x="21272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88900</xdr:rowOff>
    </xdr:from>
    <xdr:to>
      <xdr:col>116</xdr:col>
      <xdr:colOff>63500</xdr:colOff>
      <xdr:row>86</xdr:row>
      <xdr:rowOff>88900</xdr:rowOff>
    </xdr:to>
    <xdr:cxnSp macro="">
      <xdr:nvCxnSpPr>
        <xdr:cNvPr id="661" name="直線コネクタ 660"/>
        <xdr:cNvCxnSpPr/>
      </xdr:nvCxnSpPr>
      <xdr:spPr>
        <a:xfrm>
          <a:off x="21323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38100</xdr:rowOff>
    </xdr:from>
    <xdr:to>
      <xdr:col>107</xdr:col>
      <xdr:colOff>101600</xdr:colOff>
      <xdr:row>86</xdr:row>
      <xdr:rowOff>139700</xdr:rowOff>
    </xdr:to>
    <xdr:sp macro="" textlink="">
      <xdr:nvSpPr>
        <xdr:cNvPr id="662" name="楕円 661"/>
        <xdr:cNvSpPr/>
      </xdr:nvSpPr>
      <xdr:spPr>
        <a:xfrm>
          <a:off x="20383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88900</xdr:rowOff>
    </xdr:from>
    <xdr:to>
      <xdr:col>111</xdr:col>
      <xdr:colOff>177800</xdr:colOff>
      <xdr:row>86</xdr:row>
      <xdr:rowOff>88900</xdr:rowOff>
    </xdr:to>
    <xdr:cxnSp macro="">
      <xdr:nvCxnSpPr>
        <xdr:cNvPr id="663" name="直線コネクタ 662"/>
        <xdr:cNvCxnSpPr/>
      </xdr:nvCxnSpPr>
      <xdr:spPr>
        <a:xfrm>
          <a:off x="20434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38100</xdr:rowOff>
    </xdr:from>
    <xdr:to>
      <xdr:col>102</xdr:col>
      <xdr:colOff>165100</xdr:colOff>
      <xdr:row>86</xdr:row>
      <xdr:rowOff>139700</xdr:rowOff>
    </xdr:to>
    <xdr:sp macro="" textlink="">
      <xdr:nvSpPr>
        <xdr:cNvPr id="664" name="楕円 663"/>
        <xdr:cNvSpPr/>
      </xdr:nvSpPr>
      <xdr:spPr>
        <a:xfrm>
          <a:off x="19494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88900</xdr:rowOff>
    </xdr:from>
    <xdr:to>
      <xdr:col>107</xdr:col>
      <xdr:colOff>50800</xdr:colOff>
      <xdr:row>86</xdr:row>
      <xdr:rowOff>88900</xdr:rowOff>
    </xdr:to>
    <xdr:cxnSp macro="">
      <xdr:nvCxnSpPr>
        <xdr:cNvPr id="665" name="直線コネクタ 664"/>
        <xdr:cNvCxnSpPr/>
      </xdr:nvCxnSpPr>
      <xdr:spPr>
        <a:xfrm>
          <a:off x="19545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162577</xdr:rowOff>
    </xdr:from>
    <xdr:ext cx="469744" cy="259045"/>
    <xdr:sp macro="" textlink="">
      <xdr:nvSpPr>
        <xdr:cNvPr id="666" name="n_1aveValue【児童館】&#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67" name="n_2aveValue【児童館】&#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668" name="n_3aveValue【児童館】&#10;一人当たり面積"/>
        <xdr:cNvSpPr txBox="1"/>
      </xdr:nvSpPr>
      <xdr:spPr>
        <a:xfrm>
          <a:off x="19310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130827</xdr:rowOff>
    </xdr:from>
    <xdr:ext cx="469744" cy="259045"/>
    <xdr:sp macro="" textlink="">
      <xdr:nvSpPr>
        <xdr:cNvPr id="669" name="n_1mainValue【児童館】&#10;一人当たり面積"/>
        <xdr:cNvSpPr txBox="1"/>
      </xdr:nvSpPr>
      <xdr:spPr>
        <a:xfrm>
          <a:off x="21075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130827</xdr:rowOff>
    </xdr:from>
    <xdr:ext cx="469744" cy="259045"/>
    <xdr:sp macro="" textlink="">
      <xdr:nvSpPr>
        <xdr:cNvPr id="670" name="n_2mainValue【児童館】&#10;一人当たり面積"/>
        <xdr:cNvSpPr txBox="1"/>
      </xdr:nvSpPr>
      <xdr:spPr>
        <a:xfrm>
          <a:off x="20199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130827</xdr:rowOff>
    </xdr:from>
    <xdr:ext cx="469744" cy="259045"/>
    <xdr:sp macro="" textlink="">
      <xdr:nvSpPr>
        <xdr:cNvPr id="671" name="n_3mainValue【児童館】&#10;一人当たり面積"/>
        <xdr:cNvSpPr txBox="1"/>
      </xdr:nvSpPr>
      <xdr:spPr>
        <a:xfrm>
          <a:off x="19310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2" name="テキスト ボックス 68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3" name="直線コネクタ 68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4" name="テキスト ボックス 68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5" name="直線コネクタ 68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6" name="テキスト ボックス 68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7" name="直線コネクタ 68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8" name="テキスト ボックス 68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9" name="直線コネクタ 68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0" name="テキスト ボックス 68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94" name="直線コネクタ 693"/>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95"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96" name="直線コネクタ 695"/>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97"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98" name="直線コネクタ 697"/>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99"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00" name="フローチャート: 判断 699"/>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148844</xdr:rowOff>
    </xdr:from>
    <xdr:to>
      <xdr:col>81</xdr:col>
      <xdr:colOff>101600</xdr:colOff>
      <xdr:row>107</xdr:row>
      <xdr:rowOff>78994</xdr:rowOff>
    </xdr:to>
    <xdr:sp macro="" textlink="">
      <xdr:nvSpPr>
        <xdr:cNvPr id="701" name="フローチャート: 判断 700"/>
        <xdr:cNvSpPr/>
      </xdr:nvSpPr>
      <xdr:spPr>
        <a:xfrm>
          <a:off x="15430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702" name="フローチャート: 判断 701"/>
        <xdr:cNvSpPr/>
      </xdr:nvSpPr>
      <xdr:spPr>
        <a:xfrm>
          <a:off x="14541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50546</xdr:rowOff>
    </xdr:from>
    <xdr:to>
      <xdr:col>72</xdr:col>
      <xdr:colOff>38100</xdr:colOff>
      <xdr:row>107</xdr:row>
      <xdr:rowOff>152146</xdr:rowOff>
    </xdr:to>
    <xdr:sp macro="" textlink="">
      <xdr:nvSpPr>
        <xdr:cNvPr id="703" name="フローチャート: 判断 702"/>
        <xdr:cNvSpPr/>
      </xdr:nvSpPr>
      <xdr:spPr>
        <a:xfrm>
          <a:off x="13652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7113</xdr:rowOff>
    </xdr:from>
    <xdr:to>
      <xdr:col>85</xdr:col>
      <xdr:colOff>177800</xdr:colOff>
      <xdr:row>108</xdr:row>
      <xdr:rowOff>108713</xdr:rowOff>
    </xdr:to>
    <xdr:sp macro="" textlink="">
      <xdr:nvSpPr>
        <xdr:cNvPr id="709" name="楕円 708"/>
        <xdr:cNvSpPr/>
      </xdr:nvSpPr>
      <xdr:spPr>
        <a:xfrm>
          <a:off x="16268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93490</xdr:rowOff>
    </xdr:from>
    <xdr:ext cx="405111" cy="259045"/>
    <xdr:sp macro="" textlink="">
      <xdr:nvSpPr>
        <xdr:cNvPr id="710" name="【公民館】&#10;有形固定資産減価償却率該当値テキスト"/>
        <xdr:cNvSpPr txBox="1"/>
      </xdr:nvSpPr>
      <xdr:spPr>
        <a:xfrm>
          <a:off x="16357600" y="1843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164846</xdr:rowOff>
    </xdr:from>
    <xdr:to>
      <xdr:col>81</xdr:col>
      <xdr:colOff>101600</xdr:colOff>
      <xdr:row>108</xdr:row>
      <xdr:rowOff>94996</xdr:rowOff>
    </xdr:to>
    <xdr:sp macro="" textlink="">
      <xdr:nvSpPr>
        <xdr:cNvPr id="711" name="楕円 710"/>
        <xdr:cNvSpPr/>
      </xdr:nvSpPr>
      <xdr:spPr>
        <a:xfrm>
          <a:off x="15430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44196</xdr:rowOff>
    </xdr:from>
    <xdr:to>
      <xdr:col>85</xdr:col>
      <xdr:colOff>127000</xdr:colOff>
      <xdr:row>108</xdr:row>
      <xdr:rowOff>57913</xdr:rowOff>
    </xdr:to>
    <xdr:cxnSp macro="">
      <xdr:nvCxnSpPr>
        <xdr:cNvPr id="712" name="直線コネクタ 711"/>
        <xdr:cNvCxnSpPr/>
      </xdr:nvCxnSpPr>
      <xdr:spPr>
        <a:xfrm>
          <a:off x="15481300" y="185607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71120</xdr:rowOff>
    </xdr:from>
    <xdr:to>
      <xdr:col>76</xdr:col>
      <xdr:colOff>165100</xdr:colOff>
      <xdr:row>108</xdr:row>
      <xdr:rowOff>1270</xdr:rowOff>
    </xdr:to>
    <xdr:sp macro="" textlink="">
      <xdr:nvSpPr>
        <xdr:cNvPr id="713" name="楕円 712"/>
        <xdr:cNvSpPr/>
      </xdr:nvSpPr>
      <xdr:spPr>
        <a:xfrm>
          <a:off x="1454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108</xdr:row>
      <xdr:rowOff>44196</xdr:rowOff>
    </xdr:to>
    <xdr:cxnSp macro="">
      <xdr:nvCxnSpPr>
        <xdr:cNvPr id="714" name="直線コネクタ 713"/>
        <xdr:cNvCxnSpPr/>
      </xdr:nvCxnSpPr>
      <xdr:spPr>
        <a:xfrm>
          <a:off x="14592300" y="1846707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50546</xdr:rowOff>
    </xdr:from>
    <xdr:to>
      <xdr:col>72</xdr:col>
      <xdr:colOff>38100</xdr:colOff>
      <xdr:row>107</xdr:row>
      <xdr:rowOff>152146</xdr:rowOff>
    </xdr:to>
    <xdr:sp macro="" textlink="">
      <xdr:nvSpPr>
        <xdr:cNvPr id="715" name="楕円 714"/>
        <xdr:cNvSpPr/>
      </xdr:nvSpPr>
      <xdr:spPr>
        <a:xfrm>
          <a:off x="13652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101346</xdr:rowOff>
    </xdr:from>
    <xdr:to>
      <xdr:col>76</xdr:col>
      <xdr:colOff>114300</xdr:colOff>
      <xdr:row>107</xdr:row>
      <xdr:rowOff>121920</xdr:rowOff>
    </xdr:to>
    <xdr:cxnSp macro="">
      <xdr:nvCxnSpPr>
        <xdr:cNvPr id="716" name="直線コネクタ 715"/>
        <xdr:cNvCxnSpPr/>
      </xdr:nvCxnSpPr>
      <xdr:spPr>
        <a:xfrm>
          <a:off x="13703300" y="1844649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95521</xdr:rowOff>
    </xdr:from>
    <xdr:ext cx="405111" cy="259045"/>
    <xdr:sp macro="" textlink="">
      <xdr:nvSpPr>
        <xdr:cNvPr id="717" name="n_1aveValue【公民館】&#10;有形固定資産減価償却率"/>
        <xdr:cNvSpPr txBox="1"/>
      </xdr:nvSpPr>
      <xdr:spPr>
        <a:xfrm>
          <a:off x="15266044"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109238</xdr:rowOff>
    </xdr:from>
    <xdr:ext cx="405111" cy="259045"/>
    <xdr:sp macro="" textlink="">
      <xdr:nvSpPr>
        <xdr:cNvPr id="718" name="n_2aveValue【公民館】&#10;有形固定資産減価償却率"/>
        <xdr:cNvSpPr txBox="1"/>
      </xdr:nvSpPr>
      <xdr:spPr>
        <a:xfrm>
          <a:off x="14389744"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143273</xdr:rowOff>
    </xdr:from>
    <xdr:ext cx="405111" cy="259045"/>
    <xdr:sp macro="" textlink="">
      <xdr:nvSpPr>
        <xdr:cNvPr id="719" name="n_3aveValue【公民館】&#10;有形固定資産減価償却率"/>
        <xdr:cNvSpPr txBox="1"/>
      </xdr:nvSpPr>
      <xdr:spPr>
        <a:xfrm>
          <a:off x="13500744" y="184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86123</xdr:rowOff>
    </xdr:from>
    <xdr:ext cx="405111" cy="259045"/>
    <xdr:sp macro="" textlink="">
      <xdr:nvSpPr>
        <xdr:cNvPr id="720" name="n_1mainValue【公民館】&#10;有形固定資産減価償却率"/>
        <xdr:cNvSpPr txBox="1"/>
      </xdr:nvSpPr>
      <xdr:spPr>
        <a:xfrm>
          <a:off x="15266044" y="186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163847</xdr:rowOff>
    </xdr:from>
    <xdr:ext cx="405111" cy="259045"/>
    <xdr:sp macro="" textlink="">
      <xdr:nvSpPr>
        <xdr:cNvPr id="721" name="n_2mainValue【公民館】&#10;有形固定資産減価償却率"/>
        <xdr:cNvSpPr txBox="1"/>
      </xdr:nvSpPr>
      <xdr:spPr>
        <a:xfrm>
          <a:off x="14389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168673</xdr:rowOff>
    </xdr:from>
    <xdr:ext cx="405111" cy="259045"/>
    <xdr:sp macro="" textlink="">
      <xdr:nvSpPr>
        <xdr:cNvPr id="722" name="n_3mainValue【公民館】&#10;有形固定資産減価償却率"/>
        <xdr:cNvSpPr txBox="1"/>
      </xdr:nvSpPr>
      <xdr:spPr>
        <a:xfrm>
          <a:off x="13500744" y="1817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46" name="直線コネクタ 745"/>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8" name="直線コネクタ 74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49"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50" name="直線コネクタ 749"/>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51"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2" name="フローチャート: 判断 751"/>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53" name="フローチャート: 判断 752"/>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54" name="フローチャート: 判断 753"/>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55" name="フローチャート: 判断 754"/>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61" name="楕円 760"/>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762" name="【公民館】&#10;一人当たり面積該当値テキスト"/>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763" name="楕円 762"/>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110489</xdr:rowOff>
    </xdr:to>
    <xdr:cxnSp macro="">
      <xdr:nvCxnSpPr>
        <xdr:cNvPr id="764" name="直線コネクタ 763"/>
        <xdr:cNvCxnSpPr/>
      </xdr:nvCxnSpPr>
      <xdr:spPr>
        <a:xfrm>
          <a:off x="21323300" y="18074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65" name="楕円 764"/>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105</xdr:row>
      <xdr:rowOff>118111</xdr:rowOff>
    </xdr:to>
    <xdr:cxnSp macro="">
      <xdr:nvCxnSpPr>
        <xdr:cNvPr id="766" name="直線コネクタ 765"/>
        <xdr:cNvCxnSpPr/>
      </xdr:nvCxnSpPr>
      <xdr:spPr>
        <a:xfrm flipV="1">
          <a:off x="20434300" y="18074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113030</xdr:rowOff>
    </xdr:from>
    <xdr:to>
      <xdr:col>102</xdr:col>
      <xdr:colOff>165100</xdr:colOff>
      <xdr:row>106</xdr:row>
      <xdr:rowOff>43180</xdr:rowOff>
    </xdr:to>
    <xdr:sp macro="" textlink="">
      <xdr:nvSpPr>
        <xdr:cNvPr id="767" name="楕円 766"/>
        <xdr:cNvSpPr/>
      </xdr:nvSpPr>
      <xdr:spPr>
        <a:xfrm>
          <a:off x="19494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163830</xdr:rowOff>
    </xdr:to>
    <xdr:cxnSp macro="">
      <xdr:nvCxnSpPr>
        <xdr:cNvPr id="768" name="直線コネクタ 767"/>
        <xdr:cNvCxnSpPr/>
      </xdr:nvCxnSpPr>
      <xdr:spPr>
        <a:xfrm flipV="1">
          <a:off x="19545300" y="18120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69" name="n_1ave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70"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71"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114316</xdr:rowOff>
    </xdr:from>
    <xdr:ext cx="469744" cy="259045"/>
    <xdr:sp macro="" textlink="">
      <xdr:nvSpPr>
        <xdr:cNvPr id="772" name="n_1mainValue【公民館】&#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773" name="n_2main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774" name="n_3mainValue【公民館】&#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年度末において、当市で有形固定資産減価償却率が類似団体と比較して特に大きな施設類型は、道路である。道路は、８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ポイントと類似団体、全国平均と比べて高い。１９８０年代以前に整備された道路の整備費が資産の約９割を占めており、老朽化度合いが高い状況である。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及び公民館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は、老朽化の解消のため、建替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や耐震改修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てきたため、類似団体と比較して有形固定資産減価償却率は低くなっている。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43362</xdr:rowOff>
    </xdr:from>
    <xdr:to>
      <xdr:col>15</xdr:col>
      <xdr:colOff>101600</xdr:colOff>
      <xdr:row>38</xdr:row>
      <xdr:rowOff>144962</xdr:rowOff>
    </xdr:to>
    <xdr:sp macro="" textlink="">
      <xdr:nvSpPr>
        <xdr:cNvPr id="65" name="フローチャート: 判断 64"/>
        <xdr:cNvSpPr/>
      </xdr:nvSpPr>
      <xdr:spPr>
        <a:xfrm>
          <a:off x="2857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95613</xdr:rowOff>
    </xdr:from>
    <xdr:to>
      <xdr:col>24</xdr:col>
      <xdr:colOff>114300</xdr:colOff>
      <xdr:row>39</xdr:row>
      <xdr:rowOff>25763</xdr:rowOff>
    </xdr:to>
    <xdr:sp macro="" textlink="">
      <xdr:nvSpPr>
        <xdr:cNvPr id="72" name="楕円 71"/>
        <xdr:cNvSpPr/>
      </xdr:nvSpPr>
      <xdr:spPr>
        <a:xfrm>
          <a:off x="4584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74040</xdr:rowOff>
    </xdr:from>
    <xdr:ext cx="405111" cy="259045"/>
    <xdr:sp macro="" textlink="">
      <xdr:nvSpPr>
        <xdr:cNvPr id="73" name="【図書館】&#10;有形固定資産減価償却率該当値テキスト"/>
        <xdr:cNvSpPr txBox="1"/>
      </xdr:nvSpPr>
      <xdr:spPr>
        <a:xfrm>
          <a:off x="4673600"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4" name="楕円 73"/>
        <xdr:cNvSpPr/>
      </xdr:nvSpPr>
      <xdr:spPr>
        <a:xfrm>
          <a:off x="3746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146413</xdr:rowOff>
    </xdr:from>
    <xdr:to>
      <xdr:col>24</xdr:col>
      <xdr:colOff>63500</xdr:colOff>
      <xdr:row>39</xdr:row>
      <xdr:rowOff>5987</xdr:rowOff>
    </xdr:to>
    <xdr:cxnSp macro="">
      <xdr:nvCxnSpPr>
        <xdr:cNvPr id="75" name="直線コネクタ 74"/>
        <xdr:cNvCxnSpPr/>
      </xdr:nvCxnSpPr>
      <xdr:spPr>
        <a:xfrm flipV="1">
          <a:off x="3797300" y="66615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159294</xdr:rowOff>
    </xdr:from>
    <xdr:to>
      <xdr:col>15</xdr:col>
      <xdr:colOff>101600</xdr:colOff>
      <xdr:row>39</xdr:row>
      <xdr:rowOff>89444</xdr:rowOff>
    </xdr:to>
    <xdr:sp macro="" textlink="">
      <xdr:nvSpPr>
        <xdr:cNvPr id="76" name="楕円 75"/>
        <xdr:cNvSpPr/>
      </xdr:nvSpPr>
      <xdr:spPr>
        <a:xfrm>
          <a:off x="2857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xdr:rowOff>
    </xdr:from>
    <xdr:to>
      <xdr:col>19</xdr:col>
      <xdr:colOff>177800</xdr:colOff>
      <xdr:row>39</xdr:row>
      <xdr:rowOff>38644</xdr:rowOff>
    </xdr:to>
    <xdr:cxnSp macro="">
      <xdr:nvCxnSpPr>
        <xdr:cNvPr id="77" name="直線コネクタ 76"/>
        <xdr:cNvCxnSpPr/>
      </xdr:nvCxnSpPr>
      <xdr:spPr>
        <a:xfrm flipV="1">
          <a:off x="2908300" y="669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126637</xdr:rowOff>
    </xdr:from>
    <xdr:to>
      <xdr:col>10</xdr:col>
      <xdr:colOff>165100</xdr:colOff>
      <xdr:row>39</xdr:row>
      <xdr:rowOff>56787</xdr:rowOff>
    </xdr:to>
    <xdr:sp macro="" textlink="">
      <xdr:nvSpPr>
        <xdr:cNvPr id="78" name="楕円 77"/>
        <xdr:cNvSpPr/>
      </xdr:nvSpPr>
      <xdr:spPr>
        <a:xfrm>
          <a:off x="1968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5987</xdr:rowOff>
    </xdr:from>
    <xdr:to>
      <xdr:col>15</xdr:col>
      <xdr:colOff>50800</xdr:colOff>
      <xdr:row>39</xdr:row>
      <xdr:rowOff>38644</xdr:rowOff>
    </xdr:to>
    <xdr:cxnSp macro="">
      <xdr:nvCxnSpPr>
        <xdr:cNvPr id="79" name="直線コネクタ 78"/>
        <xdr:cNvCxnSpPr/>
      </xdr:nvCxnSpPr>
      <xdr:spPr>
        <a:xfrm>
          <a:off x="2019300" y="669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0"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161488</xdr:rowOff>
    </xdr:from>
    <xdr:ext cx="405111" cy="259045"/>
    <xdr:sp macro="" textlink="">
      <xdr:nvSpPr>
        <xdr:cNvPr id="81" name="n_2aveValue【図書館】&#10;有形固定資産減価償却率"/>
        <xdr:cNvSpPr txBox="1"/>
      </xdr:nvSpPr>
      <xdr:spPr>
        <a:xfrm>
          <a:off x="2705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2"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47914</xdr:rowOff>
    </xdr:from>
    <xdr:ext cx="405111" cy="259045"/>
    <xdr:sp macro="" textlink="">
      <xdr:nvSpPr>
        <xdr:cNvPr id="83" name="n_1mainValue【図書館】&#10;有形固定資産減価償却率"/>
        <xdr:cNvSpPr txBox="1"/>
      </xdr:nvSpPr>
      <xdr:spPr>
        <a:xfrm>
          <a:off x="3582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80571</xdr:rowOff>
    </xdr:from>
    <xdr:ext cx="405111" cy="259045"/>
    <xdr:sp macro="" textlink="">
      <xdr:nvSpPr>
        <xdr:cNvPr id="84" name="n_2mainValue【図書館】&#10;有形固定資産減価償却率"/>
        <xdr:cNvSpPr txBox="1"/>
      </xdr:nvSpPr>
      <xdr:spPr>
        <a:xfrm>
          <a:off x="2705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47914</xdr:rowOff>
    </xdr:from>
    <xdr:ext cx="405111" cy="259045"/>
    <xdr:sp macro="" textlink="">
      <xdr:nvSpPr>
        <xdr:cNvPr id="85" name="n_3mainValue【図書館】&#10;有形固定資産減価償却率"/>
        <xdr:cNvSpPr txBox="1"/>
      </xdr:nvSpPr>
      <xdr:spPr>
        <a:xfrm>
          <a:off x="1816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4"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146050</xdr:rowOff>
    </xdr:from>
    <xdr:to>
      <xdr:col>50</xdr:col>
      <xdr:colOff>165100</xdr:colOff>
      <xdr:row>40</xdr:row>
      <xdr:rowOff>76200</xdr:rowOff>
    </xdr:to>
    <xdr:sp macro="" textlink="">
      <xdr:nvSpPr>
        <xdr:cNvPr id="116" name="フローチャート: 判断 115"/>
        <xdr:cNvSpPr/>
      </xdr:nvSpPr>
      <xdr:spPr>
        <a:xfrm>
          <a:off x="9588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17" name="フローチャート: 判断 116"/>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12700</xdr:rowOff>
    </xdr:from>
    <xdr:to>
      <xdr:col>41</xdr:col>
      <xdr:colOff>101600</xdr:colOff>
      <xdr:row>40</xdr:row>
      <xdr:rowOff>114300</xdr:rowOff>
    </xdr:to>
    <xdr:sp macro="" textlink="">
      <xdr:nvSpPr>
        <xdr:cNvPr id="118" name="フローチャート: 判断 117"/>
        <xdr:cNvSpPr/>
      </xdr:nvSpPr>
      <xdr:spPr>
        <a:xfrm>
          <a:off x="7810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4" name="楕円 123"/>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25" name="【図書館】&#10;一人当たり面積該当値テキスト"/>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6" name="楕円 125"/>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27" name="直線コネクタ 126"/>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28" name="楕円 127"/>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40</xdr:row>
      <xdr:rowOff>0</xdr:rowOff>
    </xdr:to>
    <xdr:cxnSp macro="">
      <xdr:nvCxnSpPr>
        <xdr:cNvPr id="129" name="直線コネクタ 128"/>
        <xdr:cNvCxnSpPr/>
      </xdr:nvCxnSpPr>
      <xdr:spPr>
        <a:xfrm>
          <a:off x="8750300" y="684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0" name="楕円 129"/>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158750</xdr:rowOff>
    </xdr:to>
    <xdr:cxnSp macro="">
      <xdr:nvCxnSpPr>
        <xdr:cNvPr id="131" name="直線コネクタ 130"/>
        <xdr:cNvCxnSpPr/>
      </xdr:nvCxnSpPr>
      <xdr:spPr>
        <a:xfrm>
          <a:off x="7861300" y="675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67327</xdr:rowOff>
    </xdr:from>
    <xdr:ext cx="469744" cy="259045"/>
    <xdr:sp macro="" textlink="">
      <xdr:nvSpPr>
        <xdr:cNvPr id="132" name="n_1ave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3" name="n_2ave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34" name="n_3aveValue【図書館】&#10;一人当たり面積"/>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35" name="n_1main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54627</xdr:rowOff>
    </xdr:from>
    <xdr:ext cx="469744" cy="259045"/>
    <xdr:sp macro="" textlink="">
      <xdr:nvSpPr>
        <xdr:cNvPr id="136" name="n_2mainValue【図書館】&#10;一人当たり面積"/>
        <xdr:cNvSpPr txBox="1"/>
      </xdr:nvSpPr>
      <xdr:spPr>
        <a:xfrm>
          <a:off x="8515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7" name="n_3main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65"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79502</xdr:rowOff>
    </xdr:from>
    <xdr:to>
      <xdr:col>20</xdr:col>
      <xdr:colOff>38100</xdr:colOff>
      <xdr:row>60</xdr:row>
      <xdr:rowOff>9652</xdr:rowOff>
    </xdr:to>
    <xdr:sp macro="" textlink="">
      <xdr:nvSpPr>
        <xdr:cNvPr id="167" name="フローチャート: 判断 166"/>
        <xdr:cNvSpPr/>
      </xdr:nvSpPr>
      <xdr:spPr>
        <a:xfrm>
          <a:off x="3746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88646</xdr:rowOff>
    </xdr:from>
    <xdr:to>
      <xdr:col>15</xdr:col>
      <xdr:colOff>101600</xdr:colOff>
      <xdr:row>60</xdr:row>
      <xdr:rowOff>18796</xdr:rowOff>
    </xdr:to>
    <xdr:sp macro="" textlink="">
      <xdr:nvSpPr>
        <xdr:cNvPr id="168" name="フローチャート: 判断 167"/>
        <xdr:cNvSpPr/>
      </xdr:nvSpPr>
      <xdr:spPr>
        <a:xfrm>
          <a:off x="2857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69" name="フローチャート: 判断 168"/>
        <xdr:cNvSpPr/>
      </xdr:nvSpPr>
      <xdr:spPr>
        <a:xfrm>
          <a:off x="1968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134366</xdr:rowOff>
    </xdr:from>
    <xdr:to>
      <xdr:col>24</xdr:col>
      <xdr:colOff>114300</xdr:colOff>
      <xdr:row>60</xdr:row>
      <xdr:rowOff>64516</xdr:rowOff>
    </xdr:to>
    <xdr:sp macro="" textlink="">
      <xdr:nvSpPr>
        <xdr:cNvPr id="175" name="楕円 174"/>
        <xdr:cNvSpPr/>
      </xdr:nvSpPr>
      <xdr:spPr>
        <a:xfrm>
          <a:off x="4584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112793</xdr:rowOff>
    </xdr:from>
    <xdr:ext cx="405111" cy="259045"/>
    <xdr:sp macro="" textlink="">
      <xdr:nvSpPr>
        <xdr:cNvPr id="176" name="【体育館・プール】&#10;有形固定資産減価償却率該当値テキスト"/>
        <xdr:cNvSpPr txBox="1"/>
      </xdr:nvSpPr>
      <xdr:spPr>
        <a:xfrm>
          <a:off x="4673600"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116078</xdr:rowOff>
    </xdr:from>
    <xdr:to>
      <xdr:col>20</xdr:col>
      <xdr:colOff>38100</xdr:colOff>
      <xdr:row>60</xdr:row>
      <xdr:rowOff>46228</xdr:rowOff>
    </xdr:to>
    <xdr:sp macro="" textlink="">
      <xdr:nvSpPr>
        <xdr:cNvPr id="177" name="楕円 176"/>
        <xdr:cNvSpPr/>
      </xdr:nvSpPr>
      <xdr:spPr>
        <a:xfrm>
          <a:off x="3746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166878</xdr:rowOff>
    </xdr:from>
    <xdr:to>
      <xdr:col>24</xdr:col>
      <xdr:colOff>63500</xdr:colOff>
      <xdr:row>60</xdr:row>
      <xdr:rowOff>13716</xdr:rowOff>
    </xdr:to>
    <xdr:cxnSp macro="">
      <xdr:nvCxnSpPr>
        <xdr:cNvPr id="178" name="直線コネクタ 177"/>
        <xdr:cNvCxnSpPr/>
      </xdr:nvCxnSpPr>
      <xdr:spPr>
        <a:xfrm>
          <a:off x="3797300" y="102824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127508</xdr:rowOff>
    </xdr:from>
    <xdr:to>
      <xdr:col>15</xdr:col>
      <xdr:colOff>101600</xdr:colOff>
      <xdr:row>60</xdr:row>
      <xdr:rowOff>57658</xdr:rowOff>
    </xdr:to>
    <xdr:sp macro="" textlink="">
      <xdr:nvSpPr>
        <xdr:cNvPr id="179" name="楕円 178"/>
        <xdr:cNvSpPr/>
      </xdr:nvSpPr>
      <xdr:spPr>
        <a:xfrm>
          <a:off x="2857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166878</xdr:rowOff>
    </xdr:from>
    <xdr:to>
      <xdr:col>19</xdr:col>
      <xdr:colOff>177800</xdr:colOff>
      <xdr:row>60</xdr:row>
      <xdr:rowOff>6858</xdr:rowOff>
    </xdr:to>
    <xdr:cxnSp macro="">
      <xdr:nvCxnSpPr>
        <xdr:cNvPr id="180" name="直線コネクタ 179"/>
        <xdr:cNvCxnSpPr/>
      </xdr:nvCxnSpPr>
      <xdr:spPr>
        <a:xfrm flipV="1">
          <a:off x="2908300" y="102824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81" name="楕円 180"/>
        <xdr:cNvSpPr/>
      </xdr:nvSpPr>
      <xdr:spPr>
        <a:xfrm>
          <a:off x="196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xdr:rowOff>
    </xdr:from>
    <xdr:to>
      <xdr:col>15</xdr:col>
      <xdr:colOff>50800</xdr:colOff>
      <xdr:row>60</xdr:row>
      <xdr:rowOff>57150</xdr:rowOff>
    </xdr:to>
    <xdr:cxnSp macro="">
      <xdr:nvCxnSpPr>
        <xdr:cNvPr id="182" name="直線コネクタ 181"/>
        <xdr:cNvCxnSpPr/>
      </xdr:nvCxnSpPr>
      <xdr:spPr>
        <a:xfrm flipV="1">
          <a:off x="2019300" y="102938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26179</xdr:rowOff>
    </xdr:from>
    <xdr:ext cx="405111" cy="259045"/>
    <xdr:sp macro="" textlink="">
      <xdr:nvSpPr>
        <xdr:cNvPr id="183" name="n_1aveValue【体育館・プール】&#10;有形固定資産減価償却率"/>
        <xdr:cNvSpPr txBox="1"/>
      </xdr:nvSpPr>
      <xdr:spPr>
        <a:xfrm>
          <a:off x="3582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35323</xdr:rowOff>
    </xdr:from>
    <xdr:ext cx="405111" cy="259045"/>
    <xdr:sp macro="" textlink="">
      <xdr:nvSpPr>
        <xdr:cNvPr id="184" name="n_2aveValue【体育館・プール】&#10;有形固定資産減価償却率"/>
        <xdr:cNvSpPr txBox="1"/>
      </xdr:nvSpPr>
      <xdr:spPr>
        <a:xfrm>
          <a:off x="27057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185" name="n_3aveValue【体育館・プー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37355</xdr:rowOff>
    </xdr:from>
    <xdr:ext cx="405111" cy="259045"/>
    <xdr:sp macro="" textlink="">
      <xdr:nvSpPr>
        <xdr:cNvPr id="186" name="n_1mainValue【体育館・プール】&#10;有形固定資産減価償却率"/>
        <xdr:cNvSpPr txBox="1"/>
      </xdr:nvSpPr>
      <xdr:spPr>
        <a:xfrm>
          <a:off x="35820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48785</xdr:rowOff>
    </xdr:from>
    <xdr:ext cx="405111" cy="259045"/>
    <xdr:sp macro="" textlink="">
      <xdr:nvSpPr>
        <xdr:cNvPr id="187" name="n_2mainValue【体育館・プール】&#10;有形固定資産減価償却率"/>
        <xdr:cNvSpPr txBox="1"/>
      </xdr:nvSpPr>
      <xdr:spPr>
        <a:xfrm>
          <a:off x="2705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99077</xdr:rowOff>
    </xdr:from>
    <xdr:ext cx="405111" cy="259045"/>
    <xdr:sp macro="" textlink="">
      <xdr:nvSpPr>
        <xdr:cNvPr id="188" name="n_3mainValue【体育館・プール】&#10;有形固定資産減価償却率"/>
        <xdr:cNvSpPr txBox="1"/>
      </xdr:nvSpPr>
      <xdr:spPr>
        <a:xfrm>
          <a:off x="1816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38100</xdr:rowOff>
    </xdr:from>
    <xdr:to>
      <xdr:col>50</xdr:col>
      <xdr:colOff>165100</xdr:colOff>
      <xdr:row>63</xdr:row>
      <xdr:rowOff>139700</xdr:rowOff>
    </xdr:to>
    <xdr:sp macro="" textlink="">
      <xdr:nvSpPr>
        <xdr:cNvPr id="219" name="フローチャート: 判断 218"/>
        <xdr:cNvSpPr/>
      </xdr:nvSpPr>
      <xdr:spPr>
        <a:xfrm>
          <a:off x="9588500" y="108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45720</xdr:rowOff>
    </xdr:from>
    <xdr:to>
      <xdr:col>46</xdr:col>
      <xdr:colOff>38100</xdr:colOff>
      <xdr:row>63</xdr:row>
      <xdr:rowOff>147320</xdr:rowOff>
    </xdr:to>
    <xdr:sp macro="" textlink="">
      <xdr:nvSpPr>
        <xdr:cNvPr id="220" name="フローチャート: 判断 219"/>
        <xdr:cNvSpPr/>
      </xdr:nvSpPr>
      <xdr:spPr>
        <a:xfrm>
          <a:off x="86995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31750</xdr:rowOff>
    </xdr:from>
    <xdr:to>
      <xdr:col>41</xdr:col>
      <xdr:colOff>101600</xdr:colOff>
      <xdr:row>63</xdr:row>
      <xdr:rowOff>133350</xdr:rowOff>
    </xdr:to>
    <xdr:sp macro="" textlink="">
      <xdr:nvSpPr>
        <xdr:cNvPr id="221" name="フローチャート: 判断 220"/>
        <xdr:cNvSpPr/>
      </xdr:nvSpPr>
      <xdr:spPr>
        <a:xfrm>
          <a:off x="7810500" y="1083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58420</xdr:rowOff>
    </xdr:from>
    <xdr:to>
      <xdr:col>55</xdr:col>
      <xdr:colOff>50800</xdr:colOff>
      <xdr:row>63</xdr:row>
      <xdr:rowOff>160020</xdr:rowOff>
    </xdr:to>
    <xdr:sp macro="" textlink="">
      <xdr:nvSpPr>
        <xdr:cNvPr id="227" name="楕円 226"/>
        <xdr:cNvSpPr/>
      </xdr:nvSpPr>
      <xdr:spPr>
        <a:xfrm>
          <a:off x="104267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28"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57150</xdr:rowOff>
    </xdr:from>
    <xdr:to>
      <xdr:col>50</xdr:col>
      <xdr:colOff>165100</xdr:colOff>
      <xdr:row>63</xdr:row>
      <xdr:rowOff>158750</xdr:rowOff>
    </xdr:to>
    <xdr:sp macro="" textlink="">
      <xdr:nvSpPr>
        <xdr:cNvPr id="229" name="楕円 228"/>
        <xdr:cNvSpPr/>
      </xdr:nvSpPr>
      <xdr:spPr>
        <a:xfrm>
          <a:off x="9588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107950</xdr:rowOff>
    </xdr:from>
    <xdr:to>
      <xdr:col>55</xdr:col>
      <xdr:colOff>0</xdr:colOff>
      <xdr:row>63</xdr:row>
      <xdr:rowOff>109220</xdr:rowOff>
    </xdr:to>
    <xdr:cxnSp macro="">
      <xdr:nvCxnSpPr>
        <xdr:cNvPr id="230" name="直線コネクタ 229"/>
        <xdr:cNvCxnSpPr/>
      </xdr:nvCxnSpPr>
      <xdr:spPr>
        <a:xfrm>
          <a:off x="9639300" y="109093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57150</xdr:rowOff>
    </xdr:from>
    <xdr:to>
      <xdr:col>46</xdr:col>
      <xdr:colOff>38100</xdr:colOff>
      <xdr:row>63</xdr:row>
      <xdr:rowOff>158750</xdr:rowOff>
    </xdr:to>
    <xdr:sp macro="" textlink="">
      <xdr:nvSpPr>
        <xdr:cNvPr id="231" name="楕円 230"/>
        <xdr:cNvSpPr/>
      </xdr:nvSpPr>
      <xdr:spPr>
        <a:xfrm>
          <a:off x="8699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107950</xdr:rowOff>
    </xdr:from>
    <xdr:to>
      <xdr:col>50</xdr:col>
      <xdr:colOff>114300</xdr:colOff>
      <xdr:row>63</xdr:row>
      <xdr:rowOff>107950</xdr:rowOff>
    </xdr:to>
    <xdr:cxnSp macro="">
      <xdr:nvCxnSpPr>
        <xdr:cNvPr id="232" name="直線コネクタ 231"/>
        <xdr:cNvCxnSpPr/>
      </xdr:nvCxnSpPr>
      <xdr:spPr>
        <a:xfrm>
          <a:off x="8750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57150</xdr:rowOff>
    </xdr:from>
    <xdr:to>
      <xdr:col>41</xdr:col>
      <xdr:colOff>101600</xdr:colOff>
      <xdr:row>63</xdr:row>
      <xdr:rowOff>158750</xdr:rowOff>
    </xdr:to>
    <xdr:sp macro="" textlink="">
      <xdr:nvSpPr>
        <xdr:cNvPr id="233" name="楕円 232"/>
        <xdr:cNvSpPr/>
      </xdr:nvSpPr>
      <xdr:spPr>
        <a:xfrm>
          <a:off x="7810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107950</xdr:rowOff>
    </xdr:from>
    <xdr:to>
      <xdr:col>45</xdr:col>
      <xdr:colOff>177800</xdr:colOff>
      <xdr:row>63</xdr:row>
      <xdr:rowOff>107950</xdr:rowOff>
    </xdr:to>
    <xdr:cxnSp macro="">
      <xdr:nvCxnSpPr>
        <xdr:cNvPr id="234" name="直線コネクタ 233"/>
        <xdr:cNvCxnSpPr/>
      </xdr:nvCxnSpPr>
      <xdr:spPr>
        <a:xfrm>
          <a:off x="7861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156227</xdr:rowOff>
    </xdr:from>
    <xdr:ext cx="469744" cy="259045"/>
    <xdr:sp macro="" textlink="">
      <xdr:nvSpPr>
        <xdr:cNvPr id="235" name="n_1aveValue【体育館・プール】&#10;一人当たり面積"/>
        <xdr:cNvSpPr txBox="1"/>
      </xdr:nvSpPr>
      <xdr:spPr>
        <a:xfrm>
          <a:off x="9391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36" name="n_2ave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149877</xdr:rowOff>
    </xdr:from>
    <xdr:ext cx="469744" cy="259045"/>
    <xdr:sp macro="" textlink="">
      <xdr:nvSpPr>
        <xdr:cNvPr id="237" name="n_3aveValue【体育館・プール】&#10;一人当たり面積"/>
        <xdr:cNvSpPr txBox="1"/>
      </xdr:nvSpPr>
      <xdr:spPr>
        <a:xfrm>
          <a:off x="76264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149877</xdr:rowOff>
    </xdr:from>
    <xdr:ext cx="469744" cy="259045"/>
    <xdr:sp macro="" textlink="">
      <xdr:nvSpPr>
        <xdr:cNvPr id="238" name="n_1mainValue【体育館・プール】&#10;一人当たり面積"/>
        <xdr:cNvSpPr txBox="1"/>
      </xdr:nvSpPr>
      <xdr:spPr>
        <a:xfrm>
          <a:off x="93917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149877</xdr:rowOff>
    </xdr:from>
    <xdr:ext cx="469744" cy="259045"/>
    <xdr:sp macro="" textlink="">
      <xdr:nvSpPr>
        <xdr:cNvPr id="239" name="n_2mainValue【体育館・プール】&#10;一人当たり面積"/>
        <xdr:cNvSpPr txBox="1"/>
      </xdr:nvSpPr>
      <xdr:spPr>
        <a:xfrm>
          <a:off x="8515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149877</xdr:rowOff>
    </xdr:from>
    <xdr:ext cx="469744" cy="259045"/>
    <xdr:sp macro="" textlink="">
      <xdr:nvSpPr>
        <xdr:cNvPr id="240" name="n_3mainValue【体育館・プール】&#10;一人当たり面積"/>
        <xdr:cNvSpPr txBox="1"/>
      </xdr:nvSpPr>
      <xdr:spPr>
        <a:xfrm>
          <a:off x="7626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70"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2" name="フローチャート: 判断 271"/>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3" name="フローチャート: 判断 272"/>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4" name="フローチャート: 判断 273"/>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80" name="楕円 279"/>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81" name="【福祉施設】&#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282" name="楕円 281"/>
        <xdr:cNvSpPr/>
      </xdr:nvSpPr>
      <xdr:spPr>
        <a:xfrm>
          <a:off x="3746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81914</xdr:rowOff>
    </xdr:to>
    <xdr:cxnSp macro="">
      <xdr:nvCxnSpPr>
        <xdr:cNvPr id="283" name="直線コネクタ 282"/>
        <xdr:cNvCxnSpPr/>
      </xdr:nvCxnSpPr>
      <xdr:spPr>
        <a:xfrm flipV="1">
          <a:off x="3797300" y="143027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29211</xdr:rowOff>
    </xdr:from>
    <xdr:to>
      <xdr:col>15</xdr:col>
      <xdr:colOff>101600</xdr:colOff>
      <xdr:row>83</xdr:row>
      <xdr:rowOff>130811</xdr:rowOff>
    </xdr:to>
    <xdr:sp macro="" textlink="">
      <xdr:nvSpPr>
        <xdr:cNvPr id="284" name="楕円 283"/>
        <xdr:cNvSpPr/>
      </xdr:nvSpPr>
      <xdr:spPr>
        <a:xfrm>
          <a:off x="2857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81914</xdr:rowOff>
    </xdr:to>
    <xdr:cxnSp macro="">
      <xdr:nvCxnSpPr>
        <xdr:cNvPr id="285" name="直線コネクタ 284"/>
        <xdr:cNvCxnSpPr/>
      </xdr:nvCxnSpPr>
      <xdr:spPr>
        <a:xfrm>
          <a:off x="2908300" y="143103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86" name="楕円 285"/>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80011</xdr:rowOff>
    </xdr:from>
    <xdr:to>
      <xdr:col>15</xdr:col>
      <xdr:colOff>50800</xdr:colOff>
      <xdr:row>83</xdr:row>
      <xdr:rowOff>106680</xdr:rowOff>
    </xdr:to>
    <xdr:cxnSp macro="">
      <xdr:nvCxnSpPr>
        <xdr:cNvPr id="287" name="直線コネクタ 286"/>
        <xdr:cNvCxnSpPr/>
      </xdr:nvCxnSpPr>
      <xdr:spPr>
        <a:xfrm flipV="1">
          <a:off x="2019300" y="14310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8" name="n_1aveValue【福祉施設】&#10;有形固定資産減価償却率"/>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89" name="n_2ave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0" name="n_3aveValue【福祉施設】&#10;有形固定資産減価償却率"/>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291" name="n_1mainValue【福祉施設】&#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147338</xdr:rowOff>
    </xdr:from>
    <xdr:ext cx="405111" cy="259045"/>
    <xdr:sp macro="" textlink="">
      <xdr:nvSpPr>
        <xdr:cNvPr id="292" name="n_2mainValue【福祉施設】&#10;有形固定資産減価償却率"/>
        <xdr:cNvSpPr txBox="1"/>
      </xdr:nvSpPr>
      <xdr:spPr>
        <a:xfrm>
          <a:off x="27057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2557</xdr:rowOff>
    </xdr:from>
    <xdr:ext cx="405111" cy="259045"/>
    <xdr:sp macro="" textlink="">
      <xdr:nvSpPr>
        <xdr:cNvPr id="293" name="n_3mainValue【福祉施設】&#10;有形固定資産減価償却率"/>
        <xdr:cNvSpPr txBox="1"/>
      </xdr:nvSpPr>
      <xdr:spPr>
        <a:xfrm>
          <a:off x="1816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25" name="フローチャート: 判断 324"/>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78739</xdr:rowOff>
    </xdr:from>
    <xdr:to>
      <xdr:col>41</xdr:col>
      <xdr:colOff>101600</xdr:colOff>
      <xdr:row>85</xdr:row>
      <xdr:rowOff>8889</xdr:rowOff>
    </xdr:to>
    <xdr:sp macro="" textlink="">
      <xdr:nvSpPr>
        <xdr:cNvPr id="326" name="フローチャート: 判断 325"/>
        <xdr:cNvSpPr/>
      </xdr:nvSpPr>
      <xdr:spPr>
        <a:xfrm>
          <a:off x="7810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32" name="楕円 331"/>
        <xdr:cNvSpPr/>
      </xdr:nvSpPr>
      <xdr:spPr>
        <a:xfrm>
          <a:off x="10426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64788</xdr:rowOff>
    </xdr:from>
    <xdr:ext cx="469744" cy="259045"/>
    <xdr:sp macro="" textlink="">
      <xdr:nvSpPr>
        <xdr:cNvPr id="333" name="【福祉施設】&#10;一人当たり面積該当値テキスト"/>
        <xdr:cNvSpPr txBox="1"/>
      </xdr:nvSpPr>
      <xdr:spPr>
        <a:xfrm>
          <a:off x="10515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86361</xdr:rowOff>
    </xdr:from>
    <xdr:to>
      <xdr:col>50</xdr:col>
      <xdr:colOff>165100</xdr:colOff>
      <xdr:row>85</xdr:row>
      <xdr:rowOff>16511</xdr:rowOff>
    </xdr:to>
    <xdr:sp macro="" textlink="">
      <xdr:nvSpPr>
        <xdr:cNvPr id="334" name="楕円 333"/>
        <xdr:cNvSpPr/>
      </xdr:nvSpPr>
      <xdr:spPr>
        <a:xfrm>
          <a:off x="958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137161</xdr:rowOff>
    </xdr:from>
    <xdr:to>
      <xdr:col>55</xdr:col>
      <xdr:colOff>0</xdr:colOff>
      <xdr:row>84</xdr:row>
      <xdr:rowOff>137161</xdr:rowOff>
    </xdr:to>
    <xdr:cxnSp macro="">
      <xdr:nvCxnSpPr>
        <xdr:cNvPr id="335" name="直線コネクタ 334"/>
        <xdr:cNvCxnSpPr/>
      </xdr:nvCxnSpPr>
      <xdr:spPr>
        <a:xfrm>
          <a:off x="9639300" y="1453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71120</xdr:rowOff>
    </xdr:from>
    <xdr:to>
      <xdr:col>46</xdr:col>
      <xdr:colOff>38100</xdr:colOff>
      <xdr:row>85</xdr:row>
      <xdr:rowOff>1270</xdr:rowOff>
    </xdr:to>
    <xdr:sp macro="" textlink="">
      <xdr:nvSpPr>
        <xdr:cNvPr id="336" name="楕円 335"/>
        <xdr:cNvSpPr/>
      </xdr:nvSpPr>
      <xdr:spPr>
        <a:xfrm>
          <a:off x="8699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137161</xdr:rowOff>
    </xdr:to>
    <xdr:cxnSp macro="">
      <xdr:nvCxnSpPr>
        <xdr:cNvPr id="337" name="直線コネクタ 336"/>
        <xdr:cNvCxnSpPr/>
      </xdr:nvCxnSpPr>
      <xdr:spPr>
        <a:xfrm>
          <a:off x="8750300" y="14523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38" name="楕円 337"/>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121920</xdr:rowOff>
    </xdr:from>
    <xdr:to>
      <xdr:col>45</xdr:col>
      <xdr:colOff>177800</xdr:colOff>
      <xdr:row>84</xdr:row>
      <xdr:rowOff>152400</xdr:rowOff>
    </xdr:to>
    <xdr:cxnSp macro="">
      <xdr:nvCxnSpPr>
        <xdr:cNvPr id="339" name="直線コネクタ 338"/>
        <xdr:cNvCxnSpPr/>
      </xdr:nvCxnSpPr>
      <xdr:spPr>
        <a:xfrm flipV="1">
          <a:off x="7861300" y="14523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41"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25416</xdr:rowOff>
    </xdr:from>
    <xdr:ext cx="469744" cy="259045"/>
    <xdr:sp macro="" textlink="">
      <xdr:nvSpPr>
        <xdr:cNvPr id="342" name="n_3aveValue【福祉施設】&#10;一人当たり面積"/>
        <xdr:cNvSpPr txBox="1"/>
      </xdr:nvSpPr>
      <xdr:spPr>
        <a:xfrm>
          <a:off x="7626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7638</xdr:rowOff>
    </xdr:from>
    <xdr:ext cx="469744" cy="259045"/>
    <xdr:sp macro="" textlink="">
      <xdr:nvSpPr>
        <xdr:cNvPr id="343" name="n_1mainValue【福祉施設】&#10;一人当たり面積"/>
        <xdr:cNvSpPr txBox="1"/>
      </xdr:nvSpPr>
      <xdr:spPr>
        <a:xfrm>
          <a:off x="93917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163847</xdr:rowOff>
    </xdr:from>
    <xdr:ext cx="469744" cy="259045"/>
    <xdr:sp macro="" textlink="">
      <xdr:nvSpPr>
        <xdr:cNvPr id="344" name="n_2mainValue【福祉施設】&#10;一人当たり面積"/>
        <xdr:cNvSpPr txBox="1"/>
      </xdr:nvSpPr>
      <xdr:spPr>
        <a:xfrm>
          <a:off x="8515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45" name="n_3mainValue【福祉施設】&#10;一人当たり面積"/>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378" name="フローチャート: 判断 377"/>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152763</xdr:rowOff>
    </xdr:from>
    <xdr:to>
      <xdr:col>15</xdr:col>
      <xdr:colOff>101600</xdr:colOff>
      <xdr:row>104</xdr:row>
      <xdr:rowOff>82913</xdr:rowOff>
    </xdr:to>
    <xdr:sp macro="" textlink="">
      <xdr:nvSpPr>
        <xdr:cNvPr id="379" name="フローチャート: 判断 378"/>
        <xdr:cNvSpPr/>
      </xdr:nvSpPr>
      <xdr:spPr>
        <a:xfrm>
          <a:off x="2857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80" name="フローチャート: 判断 379"/>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121738</xdr:rowOff>
    </xdr:from>
    <xdr:to>
      <xdr:col>24</xdr:col>
      <xdr:colOff>114300</xdr:colOff>
      <xdr:row>104</xdr:row>
      <xdr:rowOff>51888</xdr:rowOff>
    </xdr:to>
    <xdr:sp macro="" textlink="">
      <xdr:nvSpPr>
        <xdr:cNvPr id="386" name="楕円 385"/>
        <xdr:cNvSpPr/>
      </xdr:nvSpPr>
      <xdr:spPr>
        <a:xfrm>
          <a:off x="4584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144615</xdr:rowOff>
    </xdr:from>
    <xdr:ext cx="405111" cy="259045"/>
    <xdr:sp macro="" textlink="">
      <xdr:nvSpPr>
        <xdr:cNvPr id="387" name="【市民会館】&#10;有形固定資産減価償却率該当値テキスト"/>
        <xdr:cNvSpPr txBox="1"/>
      </xdr:nvSpPr>
      <xdr:spPr>
        <a:xfrm>
          <a:off x="4673600" y="1763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146231</xdr:rowOff>
    </xdr:from>
    <xdr:to>
      <xdr:col>20</xdr:col>
      <xdr:colOff>38100</xdr:colOff>
      <xdr:row>104</xdr:row>
      <xdr:rowOff>76381</xdr:rowOff>
    </xdr:to>
    <xdr:sp macro="" textlink="">
      <xdr:nvSpPr>
        <xdr:cNvPr id="388" name="楕円 387"/>
        <xdr:cNvSpPr/>
      </xdr:nvSpPr>
      <xdr:spPr>
        <a:xfrm>
          <a:off x="3746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xdr:rowOff>
    </xdr:from>
    <xdr:to>
      <xdr:col>24</xdr:col>
      <xdr:colOff>63500</xdr:colOff>
      <xdr:row>104</xdr:row>
      <xdr:rowOff>25581</xdr:rowOff>
    </xdr:to>
    <xdr:cxnSp macro="">
      <xdr:nvCxnSpPr>
        <xdr:cNvPr id="389" name="直線コネクタ 388"/>
        <xdr:cNvCxnSpPr/>
      </xdr:nvCxnSpPr>
      <xdr:spPr>
        <a:xfrm flipV="1">
          <a:off x="3797300" y="1783188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110308</xdr:rowOff>
    </xdr:from>
    <xdr:to>
      <xdr:col>15</xdr:col>
      <xdr:colOff>101600</xdr:colOff>
      <xdr:row>104</xdr:row>
      <xdr:rowOff>40458</xdr:rowOff>
    </xdr:to>
    <xdr:sp macro="" textlink="">
      <xdr:nvSpPr>
        <xdr:cNvPr id="390" name="楕円 389"/>
        <xdr:cNvSpPr/>
      </xdr:nvSpPr>
      <xdr:spPr>
        <a:xfrm>
          <a:off x="2857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161108</xdr:rowOff>
    </xdr:from>
    <xdr:to>
      <xdr:col>19</xdr:col>
      <xdr:colOff>177800</xdr:colOff>
      <xdr:row>104</xdr:row>
      <xdr:rowOff>25581</xdr:rowOff>
    </xdr:to>
    <xdr:cxnSp macro="">
      <xdr:nvCxnSpPr>
        <xdr:cNvPr id="391" name="直線コネクタ 390"/>
        <xdr:cNvCxnSpPr/>
      </xdr:nvCxnSpPr>
      <xdr:spPr>
        <a:xfrm>
          <a:off x="2908300" y="178204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392" name="楕円 391"/>
        <xdr:cNvSpPr/>
      </xdr:nvSpPr>
      <xdr:spPr>
        <a:xfrm>
          <a:off x="1968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161108</xdr:rowOff>
    </xdr:from>
    <xdr:to>
      <xdr:col>15</xdr:col>
      <xdr:colOff>50800</xdr:colOff>
      <xdr:row>104</xdr:row>
      <xdr:rowOff>20682</xdr:rowOff>
    </xdr:to>
    <xdr:cxnSp macro="">
      <xdr:nvCxnSpPr>
        <xdr:cNvPr id="393" name="直線コネクタ 392"/>
        <xdr:cNvCxnSpPr/>
      </xdr:nvCxnSpPr>
      <xdr:spPr>
        <a:xfrm flipV="1">
          <a:off x="2019300" y="178204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79846</xdr:rowOff>
    </xdr:from>
    <xdr:ext cx="405111" cy="259045"/>
    <xdr:sp macro="" textlink="">
      <xdr:nvSpPr>
        <xdr:cNvPr id="394" name="n_1aveValue【市民会館】&#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74040</xdr:rowOff>
    </xdr:from>
    <xdr:ext cx="405111" cy="259045"/>
    <xdr:sp macro="" textlink="">
      <xdr:nvSpPr>
        <xdr:cNvPr id="395" name="n_2aveValue【市民会館】&#10;有形固定資産減価償却率"/>
        <xdr:cNvSpPr txBox="1"/>
      </xdr:nvSpPr>
      <xdr:spPr>
        <a:xfrm>
          <a:off x="2705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396" name="n_3aveValue【市民会館】&#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67508</xdr:rowOff>
    </xdr:from>
    <xdr:ext cx="405111" cy="259045"/>
    <xdr:sp macro="" textlink="">
      <xdr:nvSpPr>
        <xdr:cNvPr id="397" name="n_1mainValue【市民会館】&#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56985</xdr:rowOff>
    </xdr:from>
    <xdr:ext cx="405111" cy="259045"/>
    <xdr:sp macro="" textlink="">
      <xdr:nvSpPr>
        <xdr:cNvPr id="398" name="n_2mainValue【市民会館】&#10;有形固定資産減価償却率"/>
        <xdr:cNvSpPr txBox="1"/>
      </xdr:nvSpPr>
      <xdr:spPr>
        <a:xfrm>
          <a:off x="2705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399" name="n_3main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4"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26" name="フローチャート: 判断 425"/>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27" name="フローチャート: 判断 426"/>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28" name="フローチャート: 判断 427"/>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4" name="楕円 433"/>
        <xdr:cNvSpPr/>
      </xdr:nvSpPr>
      <xdr:spPr>
        <a:xfrm>
          <a:off x="10426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158132</xdr:rowOff>
    </xdr:from>
    <xdr:ext cx="469744" cy="259045"/>
    <xdr:sp macro="" textlink="">
      <xdr:nvSpPr>
        <xdr:cNvPr id="435" name="【市民会館】&#10;一人当たり面積該当値テキスト"/>
        <xdr:cNvSpPr txBox="1"/>
      </xdr:nvSpPr>
      <xdr:spPr>
        <a:xfrm>
          <a:off x="10515600" y="1798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2539</xdr:rowOff>
    </xdr:from>
    <xdr:to>
      <xdr:col>50</xdr:col>
      <xdr:colOff>165100</xdr:colOff>
      <xdr:row>105</xdr:row>
      <xdr:rowOff>104139</xdr:rowOff>
    </xdr:to>
    <xdr:sp macro="" textlink="">
      <xdr:nvSpPr>
        <xdr:cNvPr id="436" name="楕円 435"/>
        <xdr:cNvSpPr/>
      </xdr:nvSpPr>
      <xdr:spPr>
        <a:xfrm>
          <a:off x="9588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53339</xdr:rowOff>
    </xdr:from>
    <xdr:to>
      <xdr:col>55</xdr:col>
      <xdr:colOff>0</xdr:colOff>
      <xdr:row>105</xdr:row>
      <xdr:rowOff>59055</xdr:rowOff>
    </xdr:to>
    <xdr:cxnSp macro="">
      <xdr:nvCxnSpPr>
        <xdr:cNvPr id="437" name="直線コネクタ 436"/>
        <xdr:cNvCxnSpPr/>
      </xdr:nvCxnSpPr>
      <xdr:spPr>
        <a:xfrm>
          <a:off x="9639300" y="180555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38" name="楕円 437"/>
        <xdr:cNvSpPr/>
      </xdr:nvSpPr>
      <xdr:spPr>
        <a:xfrm>
          <a:off x="8699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105</xdr:row>
      <xdr:rowOff>53339</xdr:rowOff>
    </xdr:to>
    <xdr:cxnSp macro="">
      <xdr:nvCxnSpPr>
        <xdr:cNvPr id="439" name="直線コネクタ 438"/>
        <xdr:cNvCxnSpPr/>
      </xdr:nvCxnSpPr>
      <xdr:spPr>
        <a:xfrm>
          <a:off x="8750300" y="179755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76836</xdr:rowOff>
    </xdr:from>
    <xdr:to>
      <xdr:col>41</xdr:col>
      <xdr:colOff>101600</xdr:colOff>
      <xdr:row>105</xdr:row>
      <xdr:rowOff>6986</xdr:rowOff>
    </xdr:to>
    <xdr:sp macro="" textlink="">
      <xdr:nvSpPr>
        <xdr:cNvPr id="440" name="楕円 439"/>
        <xdr:cNvSpPr/>
      </xdr:nvSpPr>
      <xdr:spPr>
        <a:xfrm>
          <a:off x="7810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127636</xdr:rowOff>
    </xdr:from>
    <xdr:to>
      <xdr:col>45</xdr:col>
      <xdr:colOff>177800</xdr:colOff>
      <xdr:row>104</xdr:row>
      <xdr:rowOff>144780</xdr:rowOff>
    </xdr:to>
    <xdr:cxnSp macro="">
      <xdr:nvCxnSpPr>
        <xdr:cNvPr id="441" name="直線コネクタ 440"/>
        <xdr:cNvCxnSpPr/>
      </xdr:nvCxnSpPr>
      <xdr:spPr>
        <a:xfrm>
          <a:off x="7861300" y="179584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42"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43" name="n_2aveValue【市民会館】&#10;一人当たり面積"/>
        <xdr:cNvSpPr txBox="1"/>
      </xdr:nvSpPr>
      <xdr:spPr>
        <a:xfrm>
          <a:off x="8515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44"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95266</xdr:rowOff>
    </xdr:from>
    <xdr:ext cx="469744" cy="259045"/>
    <xdr:sp macro="" textlink="">
      <xdr:nvSpPr>
        <xdr:cNvPr id="445" name="n_1mainValue【市民会館】&#10;一人当たり面積"/>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446" name="n_2main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23513</xdr:rowOff>
    </xdr:from>
    <xdr:ext cx="469744" cy="259045"/>
    <xdr:sp macro="" textlink="">
      <xdr:nvSpPr>
        <xdr:cNvPr id="447" name="n_3mainValue【市民会館】&#10;一人当たり面積"/>
        <xdr:cNvSpPr txBox="1"/>
      </xdr:nvSpPr>
      <xdr:spPr>
        <a:xfrm>
          <a:off x="76264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77"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79" name="フローチャート: 判断 478"/>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0" name="フローチャート: 判断 47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1" name="フローチャート: 判断 480"/>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487" name="楕円 486"/>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17162</xdr:rowOff>
    </xdr:from>
    <xdr:ext cx="405111" cy="259045"/>
    <xdr:sp macro="" textlink="">
      <xdr:nvSpPr>
        <xdr:cNvPr id="488" name="【一般廃棄物処理施設】&#10;有形固定資産減価償却率該当値テキスト"/>
        <xdr:cNvSpPr txBox="1"/>
      </xdr:nvSpPr>
      <xdr:spPr>
        <a:xfrm>
          <a:off x="16357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489" name="楕円 488"/>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89535</xdr:rowOff>
    </xdr:from>
    <xdr:to>
      <xdr:col>85</xdr:col>
      <xdr:colOff>127000</xdr:colOff>
      <xdr:row>38</xdr:row>
      <xdr:rowOff>152400</xdr:rowOff>
    </xdr:to>
    <xdr:cxnSp macro="">
      <xdr:nvCxnSpPr>
        <xdr:cNvPr id="490" name="直線コネクタ 489"/>
        <xdr:cNvCxnSpPr/>
      </xdr:nvCxnSpPr>
      <xdr:spPr>
        <a:xfrm flipV="1">
          <a:off x="15481300" y="66046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164465</xdr:rowOff>
    </xdr:from>
    <xdr:to>
      <xdr:col>76</xdr:col>
      <xdr:colOff>165100</xdr:colOff>
      <xdr:row>39</xdr:row>
      <xdr:rowOff>94615</xdr:rowOff>
    </xdr:to>
    <xdr:sp macro="" textlink="">
      <xdr:nvSpPr>
        <xdr:cNvPr id="491" name="楕円 490"/>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43815</xdr:rowOff>
    </xdr:to>
    <xdr:cxnSp macro="">
      <xdr:nvCxnSpPr>
        <xdr:cNvPr id="492" name="直線コネクタ 491"/>
        <xdr:cNvCxnSpPr/>
      </xdr:nvCxnSpPr>
      <xdr:spPr>
        <a:xfrm flipV="1">
          <a:off x="14592300" y="66675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57785</xdr:rowOff>
    </xdr:from>
    <xdr:to>
      <xdr:col>72</xdr:col>
      <xdr:colOff>38100</xdr:colOff>
      <xdr:row>39</xdr:row>
      <xdr:rowOff>159385</xdr:rowOff>
    </xdr:to>
    <xdr:sp macro="" textlink="">
      <xdr:nvSpPr>
        <xdr:cNvPr id="493" name="楕円 492"/>
        <xdr:cNvSpPr/>
      </xdr:nvSpPr>
      <xdr:spPr>
        <a:xfrm>
          <a:off x="13652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43815</xdr:rowOff>
    </xdr:from>
    <xdr:to>
      <xdr:col>76</xdr:col>
      <xdr:colOff>114300</xdr:colOff>
      <xdr:row>39</xdr:row>
      <xdr:rowOff>108585</xdr:rowOff>
    </xdr:to>
    <xdr:cxnSp macro="">
      <xdr:nvCxnSpPr>
        <xdr:cNvPr id="494" name="直線コネクタ 493"/>
        <xdr:cNvCxnSpPr/>
      </xdr:nvCxnSpPr>
      <xdr:spPr>
        <a:xfrm flipV="1">
          <a:off x="13703300" y="67303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495"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96"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97"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498" name="n_1mainValue【一般廃棄物処理施設】&#10;有形固定資産減価償却率"/>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85742</xdr:rowOff>
    </xdr:from>
    <xdr:ext cx="405111" cy="259045"/>
    <xdr:sp macro="" textlink="">
      <xdr:nvSpPr>
        <xdr:cNvPr id="499" name="n_2mainValue【一般廃棄物処理施設】&#10;有形固定資産減価償却率"/>
        <xdr:cNvSpPr txBox="1"/>
      </xdr:nvSpPr>
      <xdr:spPr>
        <a:xfrm>
          <a:off x="14389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150512</xdr:rowOff>
    </xdr:from>
    <xdr:ext cx="405111" cy="259045"/>
    <xdr:sp macro="" textlink="">
      <xdr:nvSpPr>
        <xdr:cNvPr id="500" name="n_3mainValue【一般廃棄物処理施設】&#10;有形固定資産減価償却率"/>
        <xdr:cNvSpPr txBox="1"/>
      </xdr:nvSpPr>
      <xdr:spPr>
        <a:xfrm>
          <a:off x="13500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31"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142933</xdr:rowOff>
    </xdr:from>
    <xdr:to>
      <xdr:col>112</xdr:col>
      <xdr:colOff>38100</xdr:colOff>
      <xdr:row>39</xdr:row>
      <xdr:rowOff>73083</xdr:rowOff>
    </xdr:to>
    <xdr:sp macro="" textlink="">
      <xdr:nvSpPr>
        <xdr:cNvPr id="533" name="フローチャート: 判断 532"/>
        <xdr:cNvSpPr/>
      </xdr:nvSpPr>
      <xdr:spPr>
        <a:xfrm>
          <a:off x="21272500" y="665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1081</xdr:rowOff>
    </xdr:from>
    <xdr:to>
      <xdr:col>107</xdr:col>
      <xdr:colOff>101600</xdr:colOff>
      <xdr:row>39</xdr:row>
      <xdr:rowOff>102681</xdr:rowOff>
    </xdr:to>
    <xdr:sp macro="" textlink="">
      <xdr:nvSpPr>
        <xdr:cNvPr id="534" name="フローチャート: 判断 533"/>
        <xdr:cNvSpPr/>
      </xdr:nvSpPr>
      <xdr:spPr>
        <a:xfrm>
          <a:off x="20383500" y="66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21808</xdr:rowOff>
    </xdr:from>
    <xdr:to>
      <xdr:col>102</xdr:col>
      <xdr:colOff>165100</xdr:colOff>
      <xdr:row>39</xdr:row>
      <xdr:rowOff>123408</xdr:rowOff>
    </xdr:to>
    <xdr:sp macro="" textlink="">
      <xdr:nvSpPr>
        <xdr:cNvPr id="535" name="フローチャート: 判断 534"/>
        <xdr:cNvSpPr/>
      </xdr:nvSpPr>
      <xdr:spPr>
        <a:xfrm>
          <a:off x="19494500" y="670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80242</xdr:rowOff>
    </xdr:from>
    <xdr:to>
      <xdr:col>116</xdr:col>
      <xdr:colOff>114300</xdr:colOff>
      <xdr:row>40</xdr:row>
      <xdr:rowOff>10392</xdr:rowOff>
    </xdr:to>
    <xdr:sp macro="" textlink="">
      <xdr:nvSpPr>
        <xdr:cNvPr id="541" name="楕円 540"/>
        <xdr:cNvSpPr/>
      </xdr:nvSpPr>
      <xdr:spPr>
        <a:xfrm>
          <a:off x="22110700" y="67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58669</xdr:rowOff>
    </xdr:from>
    <xdr:ext cx="534377" cy="259045"/>
    <xdr:sp macro="" textlink="">
      <xdr:nvSpPr>
        <xdr:cNvPr id="542" name="【一般廃棄物処理施設】&#10;一人当たり有形固定資産（償却資産）額該当値テキスト"/>
        <xdr:cNvSpPr txBox="1"/>
      </xdr:nvSpPr>
      <xdr:spPr>
        <a:xfrm>
          <a:off x="22199600" y="67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77575</xdr:rowOff>
    </xdr:from>
    <xdr:to>
      <xdr:col>112</xdr:col>
      <xdr:colOff>38100</xdr:colOff>
      <xdr:row>40</xdr:row>
      <xdr:rowOff>7725</xdr:rowOff>
    </xdr:to>
    <xdr:sp macro="" textlink="">
      <xdr:nvSpPr>
        <xdr:cNvPr id="543" name="楕円 542"/>
        <xdr:cNvSpPr/>
      </xdr:nvSpPr>
      <xdr:spPr>
        <a:xfrm>
          <a:off x="21272500" y="676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128375</xdr:rowOff>
    </xdr:from>
    <xdr:to>
      <xdr:col>116</xdr:col>
      <xdr:colOff>63500</xdr:colOff>
      <xdr:row>39</xdr:row>
      <xdr:rowOff>131042</xdr:rowOff>
    </xdr:to>
    <xdr:cxnSp macro="">
      <xdr:nvCxnSpPr>
        <xdr:cNvPr id="544" name="直線コネクタ 543"/>
        <xdr:cNvCxnSpPr/>
      </xdr:nvCxnSpPr>
      <xdr:spPr>
        <a:xfrm>
          <a:off x="21323300" y="681492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74005</xdr:rowOff>
    </xdr:from>
    <xdr:to>
      <xdr:col>107</xdr:col>
      <xdr:colOff>101600</xdr:colOff>
      <xdr:row>40</xdr:row>
      <xdr:rowOff>4155</xdr:rowOff>
    </xdr:to>
    <xdr:sp macro="" textlink="">
      <xdr:nvSpPr>
        <xdr:cNvPr id="545" name="楕円 544"/>
        <xdr:cNvSpPr/>
      </xdr:nvSpPr>
      <xdr:spPr>
        <a:xfrm>
          <a:off x="20383500" y="67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124805</xdr:rowOff>
    </xdr:from>
    <xdr:to>
      <xdr:col>111</xdr:col>
      <xdr:colOff>177800</xdr:colOff>
      <xdr:row>39</xdr:row>
      <xdr:rowOff>128375</xdr:rowOff>
    </xdr:to>
    <xdr:cxnSp macro="">
      <xdr:nvCxnSpPr>
        <xdr:cNvPr id="546" name="直線コネクタ 545"/>
        <xdr:cNvCxnSpPr/>
      </xdr:nvCxnSpPr>
      <xdr:spPr>
        <a:xfrm>
          <a:off x="20434300" y="6811355"/>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70489</xdr:rowOff>
    </xdr:from>
    <xdr:to>
      <xdr:col>102</xdr:col>
      <xdr:colOff>165100</xdr:colOff>
      <xdr:row>40</xdr:row>
      <xdr:rowOff>639</xdr:rowOff>
    </xdr:to>
    <xdr:sp macro="" textlink="">
      <xdr:nvSpPr>
        <xdr:cNvPr id="547" name="楕円 546"/>
        <xdr:cNvSpPr/>
      </xdr:nvSpPr>
      <xdr:spPr>
        <a:xfrm>
          <a:off x="19494500" y="675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121289</xdr:rowOff>
    </xdr:from>
    <xdr:to>
      <xdr:col>107</xdr:col>
      <xdr:colOff>50800</xdr:colOff>
      <xdr:row>39</xdr:row>
      <xdr:rowOff>124805</xdr:rowOff>
    </xdr:to>
    <xdr:cxnSp macro="">
      <xdr:nvCxnSpPr>
        <xdr:cNvPr id="548" name="直線コネクタ 547"/>
        <xdr:cNvCxnSpPr/>
      </xdr:nvCxnSpPr>
      <xdr:spPr>
        <a:xfrm>
          <a:off x="19545300" y="6807839"/>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89610</xdr:rowOff>
    </xdr:from>
    <xdr:ext cx="534377" cy="259045"/>
    <xdr:sp macro="" textlink="">
      <xdr:nvSpPr>
        <xdr:cNvPr id="549" name="n_1aveValue【一般廃棄物処理施設】&#10;一人当たり有形固定資産（償却資産）額"/>
        <xdr:cNvSpPr txBox="1"/>
      </xdr:nvSpPr>
      <xdr:spPr>
        <a:xfrm>
          <a:off x="21043411" y="64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119208</xdr:rowOff>
    </xdr:from>
    <xdr:ext cx="534377" cy="259045"/>
    <xdr:sp macro="" textlink="">
      <xdr:nvSpPr>
        <xdr:cNvPr id="550" name="n_2aveValue【一般廃棄物処理施設】&#10;一人当たり有形固定資産（償却資産）額"/>
        <xdr:cNvSpPr txBox="1"/>
      </xdr:nvSpPr>
      <xdr:spPr>
        <a:xfrm>
          <a:off x="20167111" y="646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139935</xdr:rowOff>
    </xdr:from>
    <xdr:ext cx="534377" cy="259045"/>
    <xdr:sp macro="" textlink="">
      <xdr:nvSpPr>
        <xdr:cNvPr id="551" name="n_3aveValue【一般廃棄物処理施設】&#10;一人当たり有形固定資産（償却資産）額"/>
        <xdr:cNvSpPr txBox="1"/>
      </xdr:nvSpPr>
      <xdr:spPr>
        <a:xfrm>
          <a:off x="19278111" y="64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170302</xdr:rowOff>
    </xdr:from>
    <xdr:ext cx="534377" cy="259045"/>
    <xdr:sp macro="" textlink="">
      <xdr:nvSpPr>
        <xdr:cNvPr id="552" name="n_1mainValue【一般廃棄物処理施設】&#10;一人当たり有形固定資産（償却資産）額"/>
        <xdr:cNvSpPr txBox="1"/>
      </xdr:nvSpPr>
      <xdr:spPr>
        <a:xfrm>
          <a:off x="21043411" y="685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166732</xdr:rowOff>
    </xdr:from>
    <xdr:ext cx="534377" cy="259045"/>
    <xdr:sp macro="" textlink="">
      <xdr:nvSpPr>
        <xdr:cNvPr id="553" name="n_2mainValue【一般廃棄物処理施設】&#10;一人当たり有形固定資産（償却資産）額"/>
        <xdr:cNvSpPr txBox="1"/>
      </xdr:nvSpPr>
      <xdr:spPr>
        <a:xfrm>
          <a:off x="20167111" y="68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163216</xdr:rowOff>
    </xdr:from>
    <xdr:ext cx="534377" cy="259045"/>
    <xdr:sp macro="" textlink="">
      <xdr:nvSpPr>
        <xdr:cNvPr id="554" name="n_3mainValue【一般廃棄物処理施設】&#10;一人当たり有形固定資産（償却資産）額"/>
        <xdr:cNvSpPr txBox="1"/>
      </xdr:nvSpPr>
      <xdr:spPr>
        <a:xfrm>
          <a:off x="19278111" y="68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5" name="フローチャート: 判断 584"/>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86" name="フローチャート: 判断 58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87" name="フローチャート: 判断 58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90170</xdr:rowOff>
    </xdr:from>
    <xdr:to>
      <xdr:col>85</xdr:col>
      <xdr:colOff>177800</xdr:colOff>
      <xdr:row>61</xdr:row>
      <xdr:rowOff>20320</xdr:rowOff>
    </xdr:to>
    <xdr:sp macro="" textlink="">
      <xdr:nvSpPr>
        <xdr:cNvPr id="593" name="楕円 592"/>
        <xdr:cNvSpPr/>
      </xdr:nvSpPr>
      <xdr:spPr>
        <a:xfrm>
          <a:off x="16268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68597</xdr:rowOff>
    </xdr:from>
    <xdr:ext cx="405111" cy="259045"/>
    <xdr:sp macro="" textlink="">
      <xdr:nvSpPr>
        <xdr:cNvPr id="594" name="【保健センター・保健所】&#10;有形固定資産減価償却率該当値テキスト"/>
        <xdr:cNvSpPr txBox="1"/>
      </xdr:nvSpPr>
      <xdr:spPr>
        <a:xfrm>
          <a:off x="16357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145415</xdr:rowOff>
    </xdr:from>
    <xdr:to>
      <xdr:col>81</xdr:col>
      <xdr:colOff>101600</xdr:colOff>
      <xdr:row>61</xdr:row>
      <xdr:rowOff>75565</xdr:rowOff>
    </xdr:to>
    <xdr:sp macro="" textlink="">
      <xdr:nvSpPr>
        <xdr:cNvPr id="595" name="楕円 594"/>
        <xdr:cNvSpPr/>
      </xdr:nvSpPr>
      <xdr:spPr>
        <a:xfrm>
          <a:off x="15430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24765</xdr:rowOff>
    </xdr:to>
    <xdr:cxnSp macro="">
      <xdr:nvCxnSpPr>
        <xdr:cNvPr id="596" name="直線コネクタ 595"/>
        <xdr:cNvCxnSpPr/>
      </xdr:nvCxnSpPr>
      <xdr:spPr>
        <a:xfrm flipV="1">
          <a:off x="15481300" y="1042797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97" name="楕円 596"/>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32385</xdr:rowOff>
    </xdr:from>
    <xdr:to>
      <xdr:col>81</xdr:col>
      <xdr:colOff>50800</xdr:colOff>
      <xdr:row>61</xdr:row>
      <xdr:rowOff>24765</xdr:rowOff>
    </xdr:to>
    <xdr:cxnSp macro="">
      <xdr:nvCxnSpPr>
        <xdr:cNvPr id="598" name="直線コネクタ 597"/>
        <xdr:cNvCxnSpPr/>
      </xdr:nvCxnSpPr>
      <xdr:spPr>
        <a:xfrm>
          <a:off x="14592300" y="1031938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xdr:rowOff>
    </xdr:from>
    <xdr:to>
      <xdr:col>72</xdr:col>
      <xdr:colOff>38100</xdr:colOff>
      <xdr:row>60</xdr:row>
      <xdr:rowOff>102235</xdr:rowOff>
    </xdr:to>
    <xdr:sp macro="" textlink="">
      <xdr:nvSpPr>
        <xdr:cNvPr id="599" name="楕円 598"/>
        <xdr:cNvSpPr/>
      </xdr:nvSpPr>
      <xdr:spPr>
        <a:xfrm>
          <a:off x="13652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51435</xdr:rowOff>
    </xdr:to>
    <xdr:cxnSp macro="">
      <xdr:nvCxnSpPr>
        <xdr:cNvPr id="600" name="直線コネクタ 599"/>
        <xdr:cNvCxnSpPr/>
      </xdr:nvCxnSpPr>
      <xdr:spPr>
        <a:xfrm flipV="1">
          <a:off x="13703300" y="103193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601" name="n_1aveValue【保健センター・保健所】&#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2" name="n_2aveValue【保健センター・保健所】&#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3"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66692</xdr:rowOff>
    </xdr:from>
    <xdr:ext cx="405111" cy="259045"/>
    <xdr:sp macro="" textlink="">
      <xdr:nvSpPr>
        <xdr:cNvPr id="604" name="n_1mainValue【保健センター・保健所】&#10;有形固定資産減価償却率"/>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605" name="n_2mainValue【保健センター・保健所】&#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93362</xdr:rowOff>
    </xdr:from>
    <xdr:ext cx="405111" cy="259045"/>
    <xdr:sp macro="" textlink="">
      <xdr:nvSpPr>
        <xdr:cNvPr id="606" name="n_3mainValue【保健センター・保健所】&#10;有形固定資産減価償却率"/>
        <xdr:cNvSpPr txBox="1"/>
      </xdr:nvSpPr>
      <xdr:spPr>
        <a:xfrm>
          <a:off x="13500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35"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37" name="フローチャート: 判断 636"/>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38" name="フローチャート: 判断 637"/>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39" name="フローチャート: 判断 638"/>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45" name="楕円 644"/>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46"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47" name="楕円 646"/>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48" name="直線コネクタ 647"/>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49" name="楕円 648"/>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50" name="直線コネクタ 649"/>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651" name="楕円 650"/>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64</xdr:row>
      <xdr:rowOff>0</xdr:rowOff>
    </xdr:to>
    <xdr:cxnSp macro="">
      <xdr:nvCxnSpPr>
        <xdr:cNvPr id="652" name="直線コネクタ 651"/>
        <xdr:cNvCxnSpPr/>
      </xdr:nvCxnSpPr>
      <xdr:spPr>
        <a:xfrm>
          <a:off x="19545300" y="10953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53"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54"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655" name="n_3aveValue【保健センター・保健所】&#10;一人当たり面積"/>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56"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57"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658" name="n_3mainValue【保健センター・保健所】&#10;一人当たり面積"/>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88" name="フローチャート: 判断 687"/>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89" name="フローチャート: 判断 688"/>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0" name="フローチャート: 判断 689"/>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163322</xdr:rowOff>
    </xdr:from>
    <xdr:to>
      <xdr:col>85</xdr:col>
      <xdr:colOff>177800</xdr:colOff>
      <xdr:row>80</xdr:row>
      <xdr:rowOff>93472</xdr:rowOff>
    </xdr:to>
    <xdr:sp macro="" textlink="">
      <xdr:nvSpPr>
        <xdr:cNvPr id="696" name="楕円 695"/>
        <xdr:cNvSpPr/>
      </xdr:nvSpPr>
      <xdr:spPr>
        <a:xfrm>
          <a:off x="162687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14749</xdr:rowOff>
    </xdr:from>
    <xdr:ext cx="405111" cy="259045"/>
    <xdr:sp macro="" textlink="">
      <xdr:nvSpPr>
        <xdr:cNvPr id="697" name="【消防施設】&#10;有形固定資産減価償却率該当値テキスト"/>
        <xdr:cNvSpPr txBox="1"/>
      </xdr:nvSpPr>
      <xdr:spPr>
        <a:xfrm>
          <a:off x="1635760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19304</xdr:rowOff>
    </xdr:from>
    <xdr:to>
      <xdr:col>81</xdr:col>
      <xdr:colOff>101600</xdr:colOff>
      <xdr:row>80</xdr:row>
      <xdr:rowOff>120904</xdr:rowOff>
    </xdr:to>
    <xdr:sp macro="" textlink="">
      <xdr:nvSpPr>
        <xdr:cNvPr id="698" name="楕円 697"/>
        <xdr:cNvSpPr/>
      </xdr:nvSpPr>
      <xdr:spPr>
        <a:xfrm>
          <a:off x="15430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42672</xdr:rowOff>
    </xdr:from>
    <xdr:to>
      <xdr:col>85</xdr:col>
      <xdr:colOff>127000</xdr:colOff>
      <xdr:row>80</xdr:row>
      <xdr:rowOff>70104</xdr:rowOff>
    </xdr:to>
    <xdr:cxnSp macro="">
      <xdr:nvCxnSpPr>
        <xdr:cNvPr id="699" name="直線コネクタ 698"/>
        <xdr:cNvCxnSpPr/>
      </xdr:nvCxnSpPr>
      <xdr:spPr>
        <a:xfrm flipV="1">
          <a:off x="15481300" y="137586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46737</xdr:rowOff>
    </xdr:from>
    <xdr:to>
      <xdr:col>76</xdr:col>
      <xdr:colOff>165100</xdr:colOff>
      <xdr:row>80</xdr:row>
      <xdr:rowOff>148337</xdr:rowOff>
    </xdr:to>
    <xdr:sp macro="" textlink="">
      <xdr:nvSpPr>
        <xdr:cNvPr id="700" name="楕円 699"/>
        <xdr:cNvSpPr/>
      </xdr:nvSpPr>
      <xdr:spPr>
        <a:xfrm>
          <a:off x="14541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70104</xdr:rowOff>
    </xdr:from>
    <xdr:to>
      <xdr:col>81</xdr:col>
      <xdr:colOff>50800</xdr:colOff>
      <xdr:row>80</xdr:row>
      <xdr:rowOff>97537</xdr:rowOff>
    </xdr:to>
    <xdr:cxnSp macro="">
      <xdr:nvCxnSpPr>
        <xdr:cNvPr id="701" name="直線コネクタ 700"/>
        <xdr:cNvCxnSpPr/>
      </xdr:nvCxnSpPr>
      <xdr:spPr>
        <a:xfrm flipV="1">
          <a:off x="14592300" y="137861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156463</xdr:rowOff>
    </xdr:from>
    <xdr:to>
      <xdr:col>72</xdr:col>
      <xdr:colOff>38100</xdr:colOff>
      <xdr:row>81</xdr:row>
      <xdr:rowOff>86613</xdr:rowOff>
    </xdr:to>
    <xdr:sp macro="" textlink="">
      <xdr:nvSpPr>
        <xdr:cNvPr id="702" name="楕円 701"/>
        <xdr:cNvSpPr/>
      </xdr:nvSpPr>
      <xdr:spPr>
        <a:xfrm>
          <a:off x="13652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97537</xdr:rowOff>
    </xdr:from>
    <xdr:to>
      <xdr:col>76</xdr:col>
      <xdr:colOff>114300</xdr:colOff>
      <xdr:row>81</xdr:row>
      <xdr:rowOff>35813</xdr:rowOff>
    </xdr:to>
    <xdr:cxnSp macro="">
      <xdr:nvCxnSpPr>
        <xdr:cNvPr id="703" name="直線コネクタ 702"/>
        <xdr:cNvCxnSpPr/>
      </xdr:nvCxnSpPr>
      <xdr:spPr>
        <a:xfrm flipV="1">
          <a:off x="13703300" y="138135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04" name="n_1aveValue【消防施設】&#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705" name="n_2aveValue【消防施設】&#10;有形固定資産減価償却率"/>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89171</xdr:rowOff>
    </xdr:from>
    <xdr:ext cx="405111" cy="259045"/>
    <xdr:sp macro="" textlink="">
      <xdr:nvSpPr>
        <xdr:cNvPr id="706" name="n_3aveValue【消防施設】&#10;有形固定資産減価償却率"/>
        <xdr:cNvSpPr txBox="1"/>
      </xdr:nvSpPr>
      <xdr:spPr>
        <a:xfrm>
          <a:off x="13500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137431</xdr:rowOff>
    </xdr:from>
    <xdr:ext cx="405111" cy="259045"/>
    <xdr:sp macro="" textlink="">
      <xdr:nvSpPr>
        <xdr:cNvPr id="707" name="n_1mainValue【消防施設】&#10;有形固定資産減価償却率"/>
        <xdr:cNvSpPr txBox="1"/>
      </xdr:nvSpPr>
      <xdr:spPr>
        <a:xfrm>
          <a:off x="152660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164864</xdr:rowOff>
    </xdr:from>
    <xdr:ext cx="405111" cy="259045"/>
    <xdr:sp macro="" textlink="">
      <xdr:nvSpPr>
        <xdr:cNvPr id="708" name="n_2mainValue【消防施設】&#10;有形固定資産減価償却率"/>
        <xdr:cNvSpPr txBox="1"/>
      </xdr:nvSpPr>
      <xdr:spPr>
        <a:xfrm>
          <a:off x="14389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103140</xdr:rowOff>
    </xdr:from>
    <xdr:ext cx="405111" cy="259045"/>
    <xdr:sp macro="" textlink="">
      <xdr:nvSpPr>
        <xdr:cNvPr id="709" name="n_3mainValue【消防施設】&#10;有形固定資産減価償却率"/>
        <xdr:cNvSpPr txBox="1"/>
      </xdr:nvSpPr>
      <xdr:spPr>
        <a:xfrm>
          <a:off x="13500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161037</xdr:rowOff>
    </xdr:from>
    <xdr:to>
      <xdr:col>112</xdr:col>
      <xdr:colOff>38100</xdr:colOff>
      <xdr:row>83</xdr:row>
      <xdr:rowOff>91187</xdr:rowOff>
    </xdr:to>
    <xdr:sp macro="" textlink="">
      <xdr:nvSpPr>
        <xdr:cNvPr id="738" name="フローチャート: 判断 737"/>
        <xdr:cNvSpPr/>
      </xdr:nvSpPr>
      <xdr:spPr>
        <a:xfrm>
          <a:off x="21272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39" name="フローチャート: 判断 73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40" name="フローチャート: 判断 739"/>
        <xdr:cNvSpPr/>
      </xdr:nvSpPr>
      <xdr:spPr>
        <a:xfrm>
          <a:off x="19494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46" name="楕円 745"/>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47" name="【消防施設】&#10;一人当たり面積該当値テキスト"/>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48" name="楕円 747"/>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49" name="直線コネクタ 748"/>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50" name="楕円 749"/>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51" name="直線コネクタ 750"/>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52" name="楕円 751"/>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60961</xdr:rowOff>
    </xdr:to>
    <xdr:cxnSp macro="">
      <xdr:nvCxnSpPr>
        <xdr:cNvPr id="753" name="直線コネクタ 752"/>
        <xdr:cNvCxnSpPr/>
      </xdr:nvCxnSpPr>
      <xdr:spPr>
        <a:xfrm>
          <a:off x="19545300" y="14453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107714</xdr:rowOff>
    </xdr:from>
    <xdr:ext cx="469744" cy="259045"/>
    <xdr:sp macro="" textlink="">
      <xdr:nvSpPr>
        <xdr:cNvPr id="754" name="n_1aveValue【消防施設】&#10;一人当たり面積"/>
        <xdr:cNvSpPr txBox="1"/>
      </xdr:nvSpPr>
      <xdr:spPr>
        <a:xfrm>
          <a:off x="21075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55"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56" name="n_3aveValue【消防施設】&#10;一人当たり面積"/>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57" name="n_1mainValue【消防施設】&#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58" name="n_2mainValue【消防施設】&#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59" name="n_3main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89"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15875</xdr:rowOff>
    </xdr:from>
    <xdr:to>
      <xdr:col>81</xdr:col>
      <xdr:colOff>101600</xdr:colOff>
      <xdr:row>105</xdr:row>
      <xdr:rowOff>117475</xdr:rowOff>
    </xdr:to>
    <xdr:sp macro="" textlink="">
      <xdr:nvSpPr>
        <xdr:cNvPr id="791" name="フローチャート: 判断 790"/>
        <xdr:cNvSpPr/>
      </xdr:nvSpPr>
      <xdr:spPr>
        <a:xfrm>
          <a:off x="15430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792" name="フローチャート: 判断 791"/>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93" name="フローチャート: 判断 792"/>
        <xdr:cNvSpPr/>
      </xdr:nvSpPr>
      <xdr:spPr>
        <a:xfrm>
          <a:off x="1365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166370</xdr:rowOff>
    </xdr:from>
    <xdr:to>
      <xdr:col>85</xdr:col>
      <xdr:colOff>177800</xdr:colOff>
      <xdr:row>105</xdr:row>
      <xdr:rowOff>96520</xdr:rowOff>
    </xdr:to>
    <xdr:sp macro="" textlink="">
      <xdr:nvSpPr>
        <xdr:cNvPr id="799" name="楕円 798"/>
        <xdr:cNvSpPr/>
      </xdr:nvSpPr>
      <xdr:spPr>
        <a:xfrm>
          <a:off x="16268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144797</xdr:rowOff>
    </xdr:from>
    <xdr:ext cx="405111" cy="259045"/>
    <xdr:sp macro="" textlink="">
      <xdr:nvSpPr>
        <xdr:cNvPr id="800" name="【庁舎】&#10;有形固定資産減価償却率該当値テキスト"/>
        <xdr:cNvSpPr txBox="1"/>
      </xdr:nvSpPr>
      <xdr:spPr>
        <a:xfrm>
          <a:off x="16357600"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29211</xdr:rowOff>
    </xdr:from>
    <xdr:to>
      <xdr:col>81</xdr:col>
      <xdr:colOff>101600</xdr:colOff>
      <xdr:row>105</xdr:row>
      <xdr:rowOff>130811</xdr:rowOff>
    </xdr:to>
    <xdr:sp macro="" textlink="">
      <xdr:nvSpPr>
        <xdr:cNvPr id="801" name="楕円 800"/>
        <xdr:cNvSpPr/>
      </xdr:nvSpPr>
      <xdr:spPr>
        <a:xfrm>
          <a:off x="15430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45720</xdr:rowOff>
    </xdr:from>
    <xdr:to>
      <xdr:col>85</xdr:col>
      <xdr:colOff>127000</xdr:colOff>
      <xdr:row>105</xdr:row>
      <xdr:rowOff>80011</xdr:rowOff>
    </xdr:to>
    <xdr:cxnSp macro="">
      <xdr:nvCxnSpPr>
        <xdr:cNvPr id="802" name="直線コネクタ 801"/>
        <xdr:cNvCxnSpPr/>
      </xdr:nvCxnSpPr>
      <xdr:spPr>
        <a:xfrm flipV="1">
          <a:off x="15481300" y="180479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65405</xdr:rowOff>
    </xdr:from>
    <xdr:to>
      <xdr:col>76</xdr:col>
      <xdr:colOff>165100</xdr:colOff>
      <xdr:row>105</xdr:row>
      <xdr:rowOff>167005</xdr:rowOff>
    </xdr:to>
    <xdr:sp macro="" textlink="">
      <xdr:nvSpPr>
        <xdr:cNvPr id="803" name="楕円 802"/>
        <xdr:cNvSpPr/>
      </xdr:nvSpPr>
      <xdr:spPr>
        <a:xfrm>
          <a:off x="14541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80011</xdr:rowOff>
    </xdr:from>
    <xdr:to>
      <xdr:col>81</xdr:col>
      <xdr:colOff>50800</xdr:colOff>
      <xdr:row>105</xdr:row>
      <xdr:rowOff>116205</xdr:rowOff>
    </xdr:to>
    <xdr:cxnSp macro="">
      <xdr:nvCxnSpPr>
        <xdr:cNvPr id="804" name="直線コネクタ 803"/>
        <xdr:cNvCxnSpPr/>
      </xdr:nvCxnSpPr>
      <xdr:spPr>
        <a:xfrm flipV="1">
          <a:off x="14592300" y="180822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05" name="楕円 804"/>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116205</xdr:rowOff>
    </xdr:to>
    <xdr:cxnSp macro="">
      <xdr:nvCxnSpPr>
        <xdr:cNvPr id="806" name="直線コネクタ 805"/>
        <xdr:cNvCxnSpPr/>
      </xdr:nvCxnSpPr>
      <xdr:spPr>
        <a:xfrm>
          <a:off x="13703300" y="181013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134002</xdr:rowOff>
    </xdr:from>
    <xdr:ext cx="405111" cy="259045"/>
    <xdr:sp macro="" textlink="">
      <xdr:nvSpPr>
        <xdr:cNvPr id="807" name="n_1aveValue【庁舎】&#10;有形固定資産減価償却率"/>
        <xdr:cNvSpPr txBox="1"/>
      </xdr:nvSpPr>
      <xdr:spPr>
        <a:xfrm>
          <a:off x="15266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158766</xdr:rowOff>
    </xdr:from>
    <xdr:ext cx="405111" cy="259045"/>
    <xdr:sp macro="" textlink="">
      <xdr:nvSpPr>
        <xdr:cNvPr id="808" name="n_2aveValue【庁舎】&#10;有形固定資産減価償却率"/>
        <xdr:cNvSpPr txBox="1"/>
      </xdr:nvSpPr>
      <xdr:spPr>
        <a:xfrm>
          <a:off x="14389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809" name="n_3aveValue【庁舎】&#10;有形固定資産減価償却率"/>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121938</xdr:rowOff>
    </xdr:from>
    <xdr:ext cx="405111" cy="259045"/>
    <xdr:sp macro="" textlink="">
      <xdr:nvSpPr>
        <xdr:cNvPr id="810" name="n_1mainValue【庁舎】&#10;有形固定資産減価償却率"/>
        <xdr:cNvSpPr txBox="1"/>
      </xdr:nvSpPr>
      <xdr:spPr>
        <a:xfrm>
          <a:off x="152660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158132</xdr:rowOff>
    </xdr:from>
    <xdr:ext cx="405111" cy="259045"/>
    <xdr:sp macro="" textlink="">
      <xdr:nvSpPr>
        <xdr:cNvPr id="811" name="n_2mainValue【庁舎】&#10;有形固定資産減価償却率"/>
        <xdr:cNvSpPr txBox="1"/>
      </xdr:nvSpPr>
      <xdr:spPr>
        <a:xfrm>
          <a:off x="14389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812" name="n_3mainValue【庁舎】&#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41"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43" name="フローチャート: 判断 842"/>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44" name="フローチャート: 判断 843"/>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45" name="フローチャート: 判断 844"/>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17780</xdr:rowOff>
    </xdr:from>
    <xdr:to>
      <xdr:col>116</xdr:col>
      <xdr:colOff>114300</xdr:colOff>
      <xdr:row>107</xdr:row>
      <xdr:rowOff>119380</xdr:rowOff>
    </xdr:to>
    <xdr:sp macro="" textlink="">
      <xdr:nvSpPr>
        <xdr:cNvPr id="851" name="楕円 850"/>
        <xdr:cNvSpPr/>
      </xdr:nvSpPr>
      <xdr:spPr>
        <a:xfrm>
          <a:off x="22110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104157</xdr:rowOff>
    </xdr:from>
    <xdr:ext cx="469744" cy="259045"/>
    <xdr:sp macro="" textlink="">
      <xdr:nvSpPr>
        <xdr:cNvPr id="852" name="【庁舎】&#10;一人当たり面積該当値テキスト"/>
        <xdr:cNvSpPr txBox="1"/>
      </xdr:nvSpPr>
      <xdr:spPr>
        <a:xfrm>
          <a:off x="22199600" y="182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17780</xdr:rowOff>
    </xdr:from>
    <xdr:to>
      <xdr:col>112</xdr:col>
      <xdr:colOff>38100</xdr:colOff>
      <xdr:row>107</xdr:row>
      <xdr:rowOff>119380</xdr:rowOff>
    </xdr:to>
    <xdr:sp macro="" textlink="">
      <xdr:nvSpPr>
        <xdr:cNvPr id="853" name="楕円 852"/>
        <xdr:cNvSpPr/>
      </xdr:nvSpPr>
      <xdr:spPr>
        <a:xfrm>
          <a:off x="21272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68580</xdr:rowOff>
    </xdr:from>
    <xdr:to>
      <xdr:col>116</xdr:col>
      <xdr:colOff>63500</xdr:colOff>
      <xdr:row>107</xdr:row>
      <xdr:rowOff>68580</xdr:rowOff>
    </xdr:to>
    <xdr:cxnSp macro="">
      <xdr:nvCxnSpPr>
        <xdr:cNvPr id="854" name="直線コネクタ 853"/>
        <xdr:cNvCxnSpPr/>
      </xdr:nvCxnSpPr>
      <xdr:spPr>
        <a:xfrm>
          <a:off x="21323300" y="1841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55" name="楕円 854"/>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68580</xdr:rowOff>
    </xdr:to>
    <xdr:cxnSp macro="">
      <xdr:nvCxnSpPr>
        <xdr:cNvPr id="856" name="直線コネクタ 855"/>
        <xdr:cNvCxnSpPr/>
      </xdr:nvCxnSpPr>
      <xdr:spPr>
        <a:xfrm>
          <a:off x="20434300" y="1840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57" name="楕円 856"/>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110489</xdr:rowOff>
    </xdr:to>
    <xdr:cxnSp macro="">
      <xdr:nvCxnSpPr>
        <xdr:cNvPr id="858" name="直線コネクタ 857"/>
        <xdr:cNvCxnSpPr/>
      </xdr:nvCxnSpPr>
      <xdr:spPr>
        <a:xfrm flipV="1">
          <a:off x="19545300" y="18409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859"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60"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861"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110507</xdr:rowOff>
    </xdr:from>
    <xdr:ext cx="469744" cy="259045"/>
    <xdr:sp macro="" textlink="">
      <xdr:nvSpPr>
        <xdr:cNvPr id="862" name="n_1mainValue【庁舎】&#10;一人当たり面積"/>
        <xdr:cNvSpPr txBox="1"/>
      </xdr:nvSpPr>
      <xdr:spPr>
        <a:xfrm>
          <a:off x="21075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863" name="n_2mainValue【庁舎】&#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64" name="n_3mainValue【庁舎】&#10;一人当たり面積"/>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ほとんどの類型において、有形固定資産減価償却率は類似団体平均を下回っているか同等であり、川口市公共施設等総合管理計画に基づき、効果的な施設の維持管理に引き続き努めていく。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消防施設については、有形固定資産減価償却率が類似団体と比べて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ポイント高いが、老朽化の解消のため、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事業を実施してい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保健衛生費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により基準財政需要額が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となったものの、市民税や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の増等により基準財政収入額も増加となったことから、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前年度と同値で推移した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xdr:cNvCxnSpPr/>
      </xdr:nvCxnSpPr>
      <xdr:spPr>
        <a:xfrm flipV="1">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129822</xdr:rowOff>
    </xdr:from>
    <xdr:to>
      <xdr:col>19</xdr:col>
      <xdr:colOff>184150</xdr:colOff>
      <xdr:row>41</xdr:row>
      <xdr:rowOff>59972</xdr:rowOff>
    </xdr:to>
    <xdr:sp macro="" textlink="">
      <xdr:nvSpPr>
        <xdr:cNvPr id="73" name="フローチャート: 判断 72"/>
        <xdr:cNvSpPr/>
      </xdr:nvSpPr>
      <xdr:spPr>
        <a:xfrm>
          <a:off x="4064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44749</xdr:rowOff>
    </xdr:from>
    <xdr:ext cx="736600" cy="259045"/>
    <xdr:sp macro="" textlink="">
      <xdr:nvSpPr>
        <xdr:cNvPr id="74" name="テキスト ボックス 73"/>
        <xdr:cNvSpPr txBox="1"/>
      </xdr:nvSpPr>
      <xdr:spPr>
        <a:xfrm>
          <a:off x="3733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は、平成２９年度と比べて、約３５億円増額したものの、地方税、地方消費税交付金、地方交付税及び臨時財政対策債などの経常一般財源収入が約３９億円の増額となったことから経常収支比率が減少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99568</xdr:rowOff>
    </xdr:from>
    <xdr:to>
      <xdr:col>23</xdr:col>
      <xdr:colOff>133350</xdr:colOff>
      <xdr:row>65</xdr:row>
      <xdr:rowOff>109220</xdr:rowOff>
    </xdr:to>
    <xdr:cxnSp macro="">
      <xdr:nvCxnSpPr>
        <xdr:cNvPr id="130" name="直線コネクタ 129"/>
        <xdr:cNvCxnSpPr/>
      </xdr:nvCxnSpPr>
      <xdr:spPr>
        <a:xfrm flipV="1">
          <a:off x="4114800" y="112438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138176</xdr:rowOff>
    </xdr:to>
    <xdr:cxnSp macro="">
      <xdr:nvCxnSpPr>
        <xdr:cNvPr id="133" name="直線コネクタ 132"/>
        <xdr:cNvCxnSpPr/>
      </xdr:nvCxnSpPr>
      <xdr:spPr>
        <a:xfrm flipV="1">
          <a:off x="3225800" y="112534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4" name="フローチャート: 判断 133"/>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5" name="テキスト ボックス 134"/>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138176</xdr:rowOff>
    </xdr:to>
    <xdr:cxnSp macro="">
      <xdr:nvCxnSpPr>
        <xdr:cNvPr id="136" name="直線コネクタ 135"/>
        <xdr:cNvCxnSpPr/>
      </xdr:nvCxnSpPr>
      <xdr:spPr>
        <a:xfrm>
          <a:off x="2336800" y="112293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7" name="フローチャート: 判断 136"/>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8" name="テキスト ボックス 137"/>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133350</xdr:rowOff>
    </xdr:to>
    <xdr:cxnSp macro="">
      <xdr:nvCxnSpPr>
        <xdr:cNvPr id="139" name="直線コネクタ 138"/>
        <xdr:cNvCxnSpPr/>
      </xdr:nvCxnSpPr>
      <xdr:spPr>
        <a:xfrm flipV="1">
          <a:off x="1447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0" name="フローチャート: 判断 139"/>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1" name="テキスト ボックス 140"/>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2" name="フローチャート: 判断 141"/>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3" name="テキスト ボックス 142"/>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49" name="楕円 148"/>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20845</xdr:rowOff>
    </xdr:from>
    <xdr:ext cx="762000" cy="259045"/>
    <xdr:sp macro="" textlink="">
      <xdr:nvSpPr>
        <xdr:cNvPr id="150" name="財政構造の弾力性該当値テキスト"/>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1" name="楕円 150"/>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2" name="テキスト ボックス 151"/>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6" name="テキスト ボックス 155"/>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7" name="楕円 156"/>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8" name="テキスト ボックス 157"/>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の状況は、全国平均、埼玉県平均及び類似団体平均を下回っている。経常収支比率の人件費が全国平均、埼玉県平均及び類似団体平均を下回っていることなどが要因ではあるものの、平成３０年度決算は、人件費が給与改定に伴い増加したことや委託料などの全般的な増加に伴い物件費が増となったことから人口１人当たり人件費・物件費等決算額は、前年度と比べて</a:t>
          </a:r>
          <a:r>
            <a:rPr kumimoji="1" lang="en-US" altLang="ja-JP" sz="1300">
              <a:latin typeface="ＭＳ Ｐゴシック" panose="020B0600070205080204" pitchFamily="50" charset="-128"/>
              <a:ea typeface="ＭＳ Ｐゴシック" panose="020B0600070205080204" pitchFamily="50" charset="-128"/>
            </a:rPr>
            <a:t>3,163</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39067</xdr:rowOff>
    </xdr:from>
    <xdr:to>
      <xdr:col>23</xdr:col>
      <xdr:colOff>133350</xdr:colOff>
      <xdr:row>81</xdr:row>
      <xdr:rowOff>81469</xdr:rowOff>
    </xdr:to>
    <xdr:cxnSp macro="">
      <xdr:nvCxnSpPr>
        <xdr:cNvPr id="193" name="直線コネクタ 192"/>
        <xdr:cNvCxnSpPr/>
      </xdr:nvCxnSpPr>
      <xdr:spPr>
        <a:xfrm>
          <a:off x="4114800" y="13926517"/>
          <a:ext cx="838200" cy="4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17593</xdr:rowOff>
    </xdr:from>
    <xdr:to>
      <xdr:col>19</xdr:col>
      <xdr:colOff>133350</xdr:colOff>
      <xdr:row>81</xdr:row>
      <xdr:rowOff>39067</xdr:rowOff>
    </xdr:to>
    <xdr:cxnSp macro="">
      <xdr:nvCxnSpPr>
        <xdr:cNvPr id="196" name="直線コネクタ 195"/>
        <xdr:cNvCxnSpPr/>
      </xdr:nvCxnSpPr>
      <xdr:spPr>
        <a:xfrm>
          <a:off x="3225800" y="13905043"/>
          <a:ext cx="889000" cy="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84908</xdr:rowOff>
    </xdr:from>
    <xdr:to>
      <xdr:col>19</xdr:col>
      <xdr:colOff>184150</xdr:colOff>
      <xdr:row>82</xdr:row>
      <xdr:rowOff>15058</xdr:rowOff>
    </xdr:to>
    <xdr:sp macro="" textlink="">
      <xdr:nvSpPr>
        <xdr:cNvPr id="197" name="フローチャート: 判断 196"/>
        <xdr:cNvSpPr/>
      </xdr:nvSpPr>
      <xdr:spPr>
        <a:xfrm>
          <a:off x="4064000" y="139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171285</xdr:rowOff>
    </xdr:from>
    <xdr:ext cx="736600" cy="259045"/>
    <xdr:sp macro="" textlink="">
      <xdr:nvSpPr>
        <xdr:cNvPr id="198" name="テキスト ボックス 197"/>
        <xdr:cNvSpPr txBox="1"/>
      </xdr:nvSpPr>
      <xdr:spPr>
        <a:xfrm>
          <a:off x="3733800" y="1405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2028</xdr:rowOff>
    </xdr:from>
    <xdr:to>
      <xdr:col>15</xdr:col>
      <xdr:colOff>82550</xdr:colOff>
      <xdr:row>81</xdr:row>
      <xdr:rowOff>17593</xdr:rowOff>
    </xdr:to>
    <xdr:cxnSp macro="">
      <xdr:nvCxnSpPr>
        <xdr:cNvPr id="199" name="直線コネクタ 198"/>
        <xdr:cNvCxnSpPr/>
      </xdr:nvCxnSpPr>
      <xdr:spPr>
        <a:xfrm>
          <a:off x="2336800" y="13889478"/>
          <a:ext cx="889000" cy="1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58956</xdr:rowOff>
    </xdr:from>
    <xdr:to>
      <xdr:col>15</xdr:col>
      <xdr:colOff>133350</xdr:colOff>
      <xdr:row>81</xdr:row>
      <xdr:rowOff>160556</xdr:rowOff>
    </xdr:to>
    <xdr:sp macro="" textlink="">
      <xdr:nvSpPr>
        <xdr:cNvPr id="200" name="フローチャート: 判断 199"/>
        <xdr:cNvSpPr/>
      </xdr:nvSpPr>
      <xdr:spPr>
        <a:xfrm>
          <a:off x="3175000" y="1394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145333</xdr:rowOff>
    </xdr:from>
    <xdr:ext cx="762000" cy="259045"/>
    <xdr:sp macro="" textlink="">
      <xdr:nvSpPr>
        <xdr:cNvPr id="201" name="テキスト ボックス 200"/>
        <xdr:cNvSpPr txBox="1"/>
      </xdr:nvSpPr>
      <xdr:spPr>
        <a:xfrm>
          <a:off x="2844800" y="1403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157473</xdr:rowOff>
    </xdr:from>
    <xdr:to>
      <xdr:col>11</xdr:col>
      <xdr:colOff>31750</xdr:colOff>
      <xdr:row>81</xdr:row>
      <xdr:rowOff>2028</xdr:rowOff>
    </xdr:to>
    <xdr:cxnSp macro="">
      <xdr:nvCxnSpPr>
        <xdr:cNvPr id="202" name="直線コネクタ 201"/>
        <xdr:cNvCxnSpPr/>
      </xdr:nvCxnSpPr>
      <xdr:spPr>
        <a:xfrm>
          <a:off x="1447800" y="13873473"/>
          <a:ext cx="889000" cy="1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62816</xdr:rowOff>
    </xdr:from>
    <xdr:to>
      <xdr:col>11</xdr:col>
      <xdr:colOff>82550</xdr:colOff>
      <xdr:row>81</xdr:row>
      <xdr:rowOff>164416</xdr:rowOff>
    </xdr:to>
    <xdr:sp macro="" textlink="">
      <xdr:nvSpPr>
        <xdr:cNvPr id="203" name="フローチャート: 判断 202"/>
        <xdr:cNvSpPr/>
      </xdr:nvSpPr>
      <xdr:spPr>
        <a:xfrm>
          <a:off x="2286000" y="139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149193</xdr:rowOff>
    </xdr:from>
    <xdr:ext cx="762000" cy="259045"/>
    <xdr:sp macro="" textlink="">
      <xdr:nvSpPr>
        <xdr:cNvPr id="204" name="テキスト ボックス 203"/>
        <xdr:cNvSpPr txBox="1"/>
      </xdr:nvSpPr>
      <xdr:spPr>
        <a:xfrm>
          <a:off x="1955800" y="1403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35455</xdr:rowOff>
    </xdr:from>
    <xdr:to>
      <xdr:col>7</xdr:col>
      <xdr:colOff>31750</xdr:colOff>
      <xdr:row>81</xdr:row>
      <xdr:rowOff>137055</xdr:rowOff>
    </xdr:to>
    <xdr:sp macro="" textlink="">
      <xdr:nvSpPr>
        <xdr:cNvPr id="205" name="フローチャート: 判断 204"/>
        <xdr:cNvSpPr/>
      </xdr:nvSpPr>
      <xdr:spPr>
        <a:xfrm>
          <a:off x="1397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121832</xdr:rowOff>
    </xdr:from>
    <xdr:ext cx="762000" cy="259045"/>
    <xdr:sp macro="" textlink="">
      <xdr:nvSpPr>
        <xdr:cNvPr id="206" name="テキスト ボックス 205"/>
        <xdr:cNvSpPr txBox="1"/>
      </xdr:nvSpPr>
      <xdr:spPr>
        <a:xfrm>
          <a:off x="1066800" y="140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30669</xdr:rowOff>
    </xdr:from>
    <xdr:to>
      <xdr:col>23</xdr:col>
      <xdr:colOff>184150</xdr:colOff>
      <xdr:row>81</xdr:row>
      <xdr:rowOff>132269</xdr:rowOff>
    </xdr:to>
    <xdr:sp macro="" textlink="">
      <xdr:nvSpPr>
        <xdr:cNvPr id="212" name="楕円 211"/>
        <xdr:cNvSpPr/>
      </xdr:nvSpPr>
      <xdr:spPr>
        <a:xfrm>
          <a:off x="4902200" y="139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47196</xdr:rowOff>
    </xdr:from>
    <xdr:ext cx="762000" cy="259045"/>
    <xdr:sp macro="" textlink="">
      <xdr:nvSpPr>
        <xdr:cNvPr id="213" name="人件費・物件費等の状況該当値テキスト"/>
        <xdr:cNvSpPr txBox="1"/>
      </xdr:nvSpPr>
      <xdr:spPr>
        <a:xfrm>
          <a:off x="5041900" y="1376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159717</xdr:rowOff>
    </xdr:from>
    <xdr:to>
      <xdr:col>19</xdr:col>
      <xdr:colOff>184150</xdr:colOff>
      <xdr:row>81</xdr:row>
      <xdr:rowOff>89867</xdr:rowOff>
    </xdr:to>
    <xdr:sp macro="" textlink="">
      <xdr:nvSpPr>
        <xdr:cNvPr id="214" name="楕円 213"/>
        <xdr:cNvSpPr/>
      </xdr:nvSpPr>
      <xdr:spPr>
        <a:xfrm>
          <a:off x="4064000" y="138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100044</xdr:rowOff>
    </xdr:from>
    <xdr:ext cx="736600" cy="259045"/>
    <xdr:sp macro="" textlink="">
      <xdr:nvSpPr>
        <xdr:cNvPr id="215" name="テキスト ボックス 214"/>
        <xdr:cNvSpPr txBox="1"/>
      </xdr:nvSpPr>
      <xdr:spPr>
        <a:xfrm>
          <a:off x="3733800" y="1364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138243</xdr:rowOff>
    </xdr:from>
    <xdr:to>
      <xdr:col>15</xdr:col>
      <xdr:colOff>133350</xdr:colOff>
      <xdr:row>81</xdr:row>
      <xdr:rowOff>68393</xdr:rowOff>
    </xdr:to>
    <xdr:sp macro="" textlink="">
      <xdr:nvSpPr>
        <xdr:cNvPr id="216" name="楕円 215"/>
        <xdr:cNvSpPr/>
      </xdr:nvSpPr>
      <xdr:spPr>
        <a:xfrm>
          <a:off x="3175000" y="138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78570</xdr:rowOff>
    </xdr:from>
    <xdr:ext cx="762000" cy="259045"/>
    <xdr:sp macro="" textlink="">
      <xdr:nvSpPr>
        <xdr:cNvPr id="217" name="テキスト ボックス 216"/>
        <xdr:cNvSpPr txBox="1"/>
      </xdr:nvSpPr>
      <xdr:spPr>
        <a:xfrm>
          <a:off x="2844800" y="136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122678</xdr:rowOff>
    </xdr:from>
    <xdr:to>
      <xdr:col>11</xdr:col>
      <xdr:colOff>82550</xdr:colOff>
      <xdr:row>81</xdr:row>
      <xdr:rowOff>52828</xdr:rowOff>
    </xdr:to>
    <xdr:sp macro="" textlink="">
      <xdr:nvSpPr>
        <xdr:cNvPr id="218" name="楕円 217"/>
        <xdr:cNvSpPr/>
      </xdr:nvSpPr>
      <xdr:spPr>
        <a:xfrm>
          <a:off x="2286000" y="138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63005</xdr:rowOff>
    </xdr:from>
    <xdr:ext cx="762000" cy="259045"/>
    <xdr:sp macro="" textlink="">
      <xdr:nvSpPr>
        <xdr:cNvPr id="219" name="テキスト ボックス 218"/>
        <xdr:cNvSpPr txBox="1"/>
      </xdr:nvSpPr>
      <xdr:spPr>
        <a:xfrm>
          <a:off x="1955800" y="1360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106673</xdr:rowOff>
    </xdr:from>
    <xdr:to>
      <xdr:col>7</xdr:col>
      <xdr:colOff>31750</xdr:colOff>
      <xdr:row>81</xdr:row>
      <xdr:rowOff>36823</xdr:rowOff>
    </xdr:to>
    <xdr:sp macro="" textlink="">
      <xdr:nvSpPr>
        <xdr:cNvPr id="220" name="楕円 219"/>
        <xdr:cNvSpPr/>
      </xdr:nvSpPr>
      <xdr:spPr>
        <a:xfrm>
          <a:off x="1397000" y="138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47000</xdr:rowOff>
    </xdr:from>
    <xdr:ext cx="762000" cy="259045"/>
    <xdr:sp macro="" textlink="">
      <xdr:nvSpPr>
        <xdr:cNvPr id="221" name="テキスト ボックス 220"/>
        <xdr:cNvSpPr txBox="1"/>
      </xdr:nvSpPr>
      <xdr:spPr>
        <a:xfrm>
          <a:off x="1066800" y="1359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平成３０年度の人事院勧告における国家公務員の俸給表改定率（０．２％）を下回る改定（０．１％）を行い、さらに本市ラスパイレス指数の引き上げの要因となっている高年齢層は改定を実施しなかったものの、国とは異なる給料表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年度よりも０．１ポイント上昇となった。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今後も、令和元年度の人事院勧告の内容及び地域における民間企業の給与の実態や経済情勢、国や他の地方公共団体の状況等を総合的に勘案し、適正な給与改定を行っていく。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9525</xdr:rowOff>
    </xdr:from>
    <xdr:to>
      <xdr:col>81</xdr:col>
      <xdr:colOff>44450</xdr:colOff>
      <xdr:row>89</xdr:row>
      <xdr:rowOff>29634</xdr:rowOff>
    </xdr:to>
    <xdr:cxnSp macro="">
      <xdr:nvCxnSpPr>
        <xdr:cNvPr id="255" name="直線コネクタ 254"/>
        <xdr:cNvCxnSpPr/>
      </xdr:nvCxnSpPr>
      <xdr:spPr>
        <a:xfrm>
          <a:off x="16179800" y="152685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9525</xdr:rowOff>
    </xdr:to>
    <xdr:cxnSp macro="">
      <xdr:nvCxnSpPr>
        <xdr:cNvPr id="258" name="直線コネクタ 257"/>
        <xdr:cNvCxnSpPr/>
      </xdr:nvCxnSpPr>
      <xdr:spPr>
        <a:xfrm>
          <a:off x="15290800" y="152484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88</xdr:row>
      <xdr:rowOff>160866</xdr:rowOff>
    </xdr:to>
    <xdr:cxnSp macro="">
      <xdr:nvCxnSpPr>
        <xdr:cNvPr id="261" name="直線コネクタ 260"/>
        <xdr:cNvCxnSpPr/>
      </xdr:nvCxnSpPr>
      <xdr:spPr>
        <a:xfrm>
          <a:off x="14401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160866</xdr:rowOff>
    </xdr:to>
    <xdr:cxnSp macro="">
      <xdr:nvCxnSpPr>
        <xdr:cNvPr id="264" name="直線コネクタ 263"/>
        <xdr:cNvCxnSpPr/>
      </xdr:nvCxnSpPr>
      <xdr:spPr>
        <a:xfrm>
          <a:off x="13512800" y="151278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4" name="楕円 273"/>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46161</xdr:rowOff>
    </xdr:from>
    <xdr:ext cx="762000" cy="259045"/>
    <xdr:sp macro="" textlink="">
      <xdr:nvSpPr>
        <xdr:cNvPr id="275" name="給与水準   （国との比較）該当値テキスト"/>
        <xdr:cNvSpPr txBox="1"/>
      </xdr:nvSpPr>
      <xdr:spPr>
        <a:xfrm>
          <a:off x="17106900" y="151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130175</xdr:rowOff>
    </xdr:from>
    <xdr:to>
      <xdr:col>77</xdr:col>
      <xdr:colOff>95250</xdr:colOff>
      <xdr:row>89</xdr:row>
      <xdr:rowOff>60325</xdr:rowOff>
    </xdr:to>
    <xdr:sp macro="" textlink="">
      <xdr:nvSpPr>
        <xdr:cNvPr id="276" name="楕円 275"/>
        <xdr:cNvSpPr/>
      </xdr:nvSpPr>
      <xdr:spPr>
        <a:xfrm>
          <a:off x="16129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45102</xdr:rowOff>
    </xdr:from>
    <xdr:ext cx="736600" cy="259045"/>
    <xdr:sp macro="" textlink="">
      <xdr:nvSpPr>
        <xdr:cNvPr id="277" name="テキスト ボックス 276"/>
        <xdr:cNvSpPr txBox="1"/>
      </xdr:nvSpPr>
      <xdr:spPr>
        <a:xfrm>
          <a:off x="15798800" y="153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8" name="楕円 277"/>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9" name="テキスト ボックス 278"/>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0" name="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1" name="テキスト ボックス 280"/>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2" name="楕円 281"/>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3" name="テキスト ボックス 282"/>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平成１０年度以降、第１次及び第２次定員管理適正化計画を策定し、職員定数の適正化に早い段階から取り組んだため、人口千人あたりの職員数は類似団体平均を下回る推移となっている。更に、第３次定員管理適正化計画での削減、平成２３年の鳩ヶ谷市との合併による職員数の段階的な削減等を実施してきたが、その一方で、新たな行政需要への対応や中核市への移行に向けて、必要な箇所に適正な職員配置を行なったため、平成２６年度からは市全体の職員数及び人口千人当たり職員数としては増加で推移している。近年においては、中核市への移行等により平成３０年４月１日の普通会計職員数は前年度に引き続き増員となり、人口千人当たり職員数も同様に増加している状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12519</xdr:rowOff>
    </xdr:from>
    <xdr:to>
      <xdr:col>81</xdr:col>
      <xdr:colOff>44450</xdr:colOff>
      <xdr:row>61</xdr:row>
      <xdr:rowOff>29754</xdr:rowOff>
    </xdr:to>
    <xdr:cxnSp macro="">
      <xdr:nvCxnSpPr>
        <xdr:cNvPr id="320" name="直線コネクタ 319"/>
        <xdr:cNvCxnSpPr/>
      </xdr:nvCxnSpPr>
      <xdr:spPr>
        <a:xfrm>
          <a:off x="16179800" y="1047096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149497</xdr:rowOff>
    </xdr:from>
    <xdr:to>
      <xdr:col>77</xdr:col>
      <xdr:colOff>44450</xdr:colOff>
      <xdr:row>61</xdr:row>
      <xdr:rowOff>12519</xdr:rowOff>
    </xdr:to>
    <xdr:cxnSp macro="">
      <xdr:nvCxnSpPr>
        <xdr:cNvPr id="323" name="直線コネクタ 322"/>
        <xdr:cNvCxnSpPr/>
      </xdr:nvCxnSpPr>
      <xdr:spPr>
        <a:xfrm>
          <a:off x="15290800" y="104364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104684</xdr:rowOff>
    </xdr:from>
    <xdr:to>
      <xdr:col>72</xdr:col>
      <xdr:colOff>203200</xdr:colOff>
      <xdr:row>60</xdr:row>
      <xdr:rowOff>149497</xdr:rowOff>
    </xdr:to>
    <xdr:cxnSp macro="">
      <xdr:nvCxnSpPr>
        <xdr:cNvPr id="326" name="直線コネクタ 325"/>
        <xdr:cNvCxnSpPr/>
      </xdr:nvCxnSpPr>
      <xdr:spPr>
        <a:xfrm>
          <a:off x="14401800" y="1039168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104684</xdr:rowOff>
    </xdr:to>
    <xdr:cxnSp macro="">
      <xdr:nvCxnSpPr>
        <xdr:cNvPr id="329" name="直線コネクタ 328"/>
        <xdr:cNvCxnSpPr/>
      </xdr:nvCxnSpPr>
      <xdr:spPr>
        <a:xfrm>
          <a:off x="13512800" y="103606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150404</xdr:rowOff>
    </xdr:from>
    <xdr:to>
      <xdr:col>81</xdr:col>
      <xdr:colOff>95250</xdr:colOff>
      <xdr:row>61</xdr:row>
      <xdr:rowOff>80554</xdr:rowOff>
    </xdr:to>
    <xdr:sp macro="" textlink="">
      <xdr:nvSpPr>
        <xdr:cNvPr id="339" name="楕円 338"/>
        <xdr:cNvSpPr/>
      </xdr:nvSpPr>
      <xdr:spPr>
        <a:xfrm>
          <a:off x="16967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166931</xdr:rowOff>
    </xdr:from>
    <xdr:ext cx="762000" cy="259045"/>
    <xdr:sp macro="" textlink="">
      <xdr:nvSpPr>
        <xdr:cNvPr id="340" name="定員管理の状況該当値テキスト"/>
        <xdr:cNvSpPr txBox="1"/>
      </xdr:nvSpPr>
      <xdr:spPr>
        <a:xfrm>
          <a:off x="171069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133169</xdr:rowOff>
    </xdr:from>
    <xdr:to>
      <xdr:col>77</xdr:col>
      <xdr:colOff>95250</xdr:colOff>
      <xdr:row>61</xdr:row>
      <xdr:rowOff>63319</xdr:rowOff>
    </xdr:to>
    <xdr:sp macro="" textlink="">
      <xdr:nvSpPr>
        <xdr:cNvPr id="341" name="楕円 340"/>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73496</xdr:rowOff>
    </xdr:from>
    <xdr:ext cx="736600" cy="259045"/>
    <xdr:sp macro="" textlink="">
      <xdr:nvSpPr>
        <xdr:cNvPr id="342" name="テキスト ボックス 341"/>
        <xdr:cNvSpPr txBox="1"/>
      </xdr:nvSpPr>
      <xdr:spPr>
        <a:xfrm>
          <a:off x="15798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43" name="楕円 342"/>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44" name="テキスト ボックス 343"/>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53884</xdr:rowOff>
    </xdr:from>
    <xdr:to>
      <xdr:col>68</xdr:col>
      <xdr:colOff>203200</xdr:colOff>
      <xdr:row>60</xdr:row>
      <xdr:rowOff>155484</xdr:rowOff>
    </xdr:to>
    <xdr:sp macro="" textlink="">
      <xdr:nvSpPr>
        <xdr:cNvPr id="345" name="楕円 344"/>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165661</xdr:rowOff>
    </xdr:from>
    <xdr:ext cx="762000" cy="259045"/>
    <xdr:sp macro="" textlink="">
      <xdr:nvSpPr>
        <xdr:cNvPr id="346" name="テキスト ボックス 345"/>
        <xdr:cNvSpPr txBox="1"/>
      </xdr:nvSpPr>
      <xdr:spPr>
        <a:xfrm>
          <a:off x="14020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7" name="楕円 346"/>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48" name="テキスト ボックス 347"/>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類似団体、県平均を上回っており、前年度と比べ悪化している。主な悪化要因としては、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土地開発公社の取得用地の買い戻しにより、債務負担行為に基づく支出額が増額したことや、都市計画事業費が増額したことから公債費に充当可能な都市計画税が減少したこと等があげられる。改善要因としては、一般会計等の元利償還金が減少したこと等があげられる。今後とも、緊急度・住民ニーズを的確に把握した事業の選択により、地方債に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163322</xdr:rowOff>
    </xdr:to>
    <xdr:cxnSp macro="">
      <xdr:nvCxnSpPr>
        <xdr:cNvPr id="380" name="直線コネクタ 379"/>
        <xdr:cNvCxnSpPr/>
      </xdr:nvCxnSpPr>
      <xdr:spPr>
        <a:xfrm>
          <a:off x="16179800" y="675335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66802</xdr:rowOff>
    </xdr:to>
    <xdr:cxnSp macro="">
      <xdr:nvCxnSpPr>
        <xdr:cNvPr id="383" name="直線コネクタ 382"/>
        <xdr:cNvCxnSpPr/>
      </xdr:nvCxnSpPr>
      <xdr:spPr>
        <a:xfrm>
          <a:off x="15290800" y="67340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4" name="フローチャート: 判断 383"/>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5" name="テキスト ボックス 38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40</xdr:row>
      <xdr:rowOff>30480</xdr:rowOff>
    </xdr:to>
    <xdr:cxnSp macro="">
      <xdr:nvCxnSpPr>
        <xdr:cNvPr id="386" name="直線コネクタ 385"/>
        <xdr:cNvCxnSpPr/>
      </xdr:nvCxnSpPr>
      <xdr:spPr>
        <a:xfrm flipV="1">
          <a:off x="14401800" y="67340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25654</xdr:rowOff>
    </xdr:from>
    <xdr:to>
      <xdr:col>73</xdr:col>
      <xdr:colOff>44450</xdr:colOff>
      <xdr:row>39</xdr:row>
      <xdr:rowOff>127254</xdr:rowOff>
    </xdr:to>
    <xdr:sp macro="" textlink="">
      <xdr:nvSpPr>
        <xdr:cNvPr id="387" name="フローチャート: 判断 386"/>
        <xdr:cNvSpPr/>
      </xdr:nvSpPr>
      <xdr:spPr>
        <a:xfrm>
          <a:off x="15240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112031</xdr:rowOff>
    </xdr:from>
    <xdr:ext cx="762000" cy="259045"/>
    <xdr:sp macro="" textlink="">
      <xdr:nvSpPr>
        <xdr:cNvPr id="388" name="テキスト ボックス 387"/>
        <xdr:cNvSpPr txBox="1"/>
      </xdr:nvSpPr>
      <xdr:spPr>
        <a:xfrm>
          <a:off x="14909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136652</xdr:rowOff>
    </xdr:to>
    <xdr:cxnSp macro="">
      <xdr:nvCxnSpPr>
        <xdr:cNvPr id="389" name="直線コネクタ 388"/>
        <xdr:cNvCxnSpPr/>
      </xdr:nvCxnSpPr>
      <xdr:spPr>
        <a:xfrm flipV="1">
          <a:off x="13512800" y="68884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131826</xdr:rowOff>
    </xdr:from>
    <xdr:to>
      <xdr:col>68</xdr:col>
      <xdr:colOff>203200</xdr:colOff>
      <xdr:row>40</xdr:row>
      <xdr:rowOff>61976</xdr:rowOff>
    </xdr:to>
    <xdr:sp macro="" textlink="">
      <xdr:nvSpPr>
        <xdr:cNvPr id="390" name="フローチャート: 判断 389"/>
        <xdr:cNvSpPr/>
      </xdr:nvSpPr>
      <xdr:spPr>
        <a:xfrm>
          <a:off x="14351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391" name="テキスト ボックス 390"/>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392" name="フローチャート: 判断 391"/>
        <xdr:cNvSpPr/>
      </xdr:nvSpPr>
      <xdr:spPr>
        <a:xfrm>
          <a:off x="13462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393" name="テキスト ボックス 392"/>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9" name="楕円 398"/>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84599</xdr:rowOff>
    </xdr:from>
    <xdr:ext cx="762000" cy="259045"/>
    <xdr:sp macro="" textlink="">
      <xdr:nvSpPr>
        <xdr:cNvPr id="400" name="公債費負担の状況該当値テキスト"/>
        <xdr:cNvSpPr txBox="1"/>
      </xdr:nvSpPr>
      <xdr:spPr>
        <a:xfrm>
          <a:off x="17106900" y="677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1" name="楕円 400"/>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102379</xdr:rowOff>
    </xdr:from>
    <xdr:ext cx="736600" cy="259045"/>
    <xdr:sp macro="" textlink="">
      <xdr:nvSpPr>
        <xdr:cNvPr id="402" name="テキスト ボックス 401"/>
        <xdr:cNvSpPr txBox="1"/>
      </xdr:nvSpPr>
      <xdr:spPr>
        <a:xfrm>
          <a:off x="15798800" y="678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3" name="楕円 402"/>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4" name="テキスト ボックス 403"/>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5" name="楕円 404"/>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06" name="テキスト ボックス 405"/>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7" name="楕円 406"/>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779</xdr:rowOff>
    </xdr:from>
    <xdr:ext cx="762000" cy="259045"/>
    <xdr:sp macro="" textlink="">
      <xdr:nvSpPr>
        <xdr:cNvPr id="408" name="テキスト ボックス 407"/>
        <xdr:cNvSpPr txBox="1"/>
      </xdr:nvSpPr>
      <xdr:spPr>
        <a:xfrm>
          <a:off x="13131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県平均を大幅に下回っており、前年度と比べると改善している。主な改善要因としては、地方債現在高の減少や、土地開発公社の取得用地の買い戻しにより債務負担行為に基づく支出予定額が減少したこと等があげられる。一方で悪化要因として、都市計画事業費が増加したことから、地方債現在高等に充当可能な都市計画税収が減少したことから、今後も引き続き財政運営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1736</xdr:rowOff>
    </xdr:from>
    <xdr:to>
      <xdr:col>81</xdr:col>
      <xdr:colOff>44450</xdr:colOff>
      <xdr:row>14</xdr:row>
      <xdr:rowOff>21844</xdr:rowOff>
    </xdr:to>
    <xdr:cxnSp macro="">
      <xdr:nvCxnSpPr>
        <xdr:cNvPr id="442" name="直線コネクタ 441"/>
        <xdr:cNvCxnSpPr/>
      </xdr:nvCxnSpPr>
      <xdr:spPr>
        <a:xfrm flipV="1">
          <a:off x="16179800" y="240203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17018</xdr:rowOff>
    </xdr:from>
    <xdr:to>
      <xdr:col>77</xdr:col>
      <xdr:colOff>44450</xdr:colOff>
      <xdr:row>14</xdr:row>
      <xdr:rowOff>21844</xdr:rowOff>
    </xdr:to>
    <xdr:cxnSp macro="">
      <xdr:nvCxnSpPr>
        <xdr:cNvPr id="445" name="直線コネクタ 444"/>
        <xdr:cNvCxnSpPr/>
      </xdr:nvCxnSpPr>
      <xdr:spPr>
        <a:xfrm>
          <a:off x="15290800" y="24173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160867</xdr:rowOff>
    </xdr:from>
    <xdr:to>
      <xdr:col>77</xdr:col>
      <xdr:colOff>95250</xdr:colOff>
      <xdr:row>15</xdr:row>
      <xdr:rowOff>91017</xdr:rowOff>
    </xdr:to>
    <xdr:sp macro="" textlink="">
      <xdr:nvSpPr>
        <xdr:cNvPr id="446" name="フローチャート: 判断 445"/>
        <xdr:cNvSpPr/>
      </xdr:nvSpPr>
      <xdr:spPr>
        <a:xfrm>
          <a:off x="16129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75794</xdr:rowOff>
    </xdr:from>
    <xdr:ext cx="736600" cy="259045"/>
    <xdr:sp macro="" textlink="">
      <xdr:nvSpPr>
        <xdr:cNvPr id="447" name="テキスト ボックス 446"/>
        <xdr:cNvSpPr txBox="1"/>
      </xdr:nvSpPr>
      <xdr:spPr>
        <a:xfrm>
          <a:off x="15798800" y="264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17018</xdr:rowOff>
    </xdr:from>
    <xdr:to>
      <xdr:col>72</xdr:col>
      <xdr:colOff>203200</xdr:colOff>
      <xdr:row>14</xdr:row>
      <xdr:rowOff>65278</xdr:rowOff>
    </xdr:to>
    <xdr:cxnSp macro="">
      <xdr:nvCxnSpPr>
        <xdr:cNvPr id="448" name="直線コネクタ 447"/>
        <xdr:cNvCxnSpPr/>
      </xdr:nvCxnSpPr>
      <xdr:spPr>
        <a:xfrm flipV="1">
          <a:off x="14401800" y="24173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168910</xdr:rowOff>
    </xdr:from>
    <xdr:to>
      <xdr:col>73</xdr:col>
      <xdr:colOff>44450</xdr:colOff>
      <xdr:row>15</xdr:row>
      <xdr:rowOff>99060</xdr:rowOff>
    </xdr:to>
    <xdr:sp macro="" textlink="">
      <xdr:nvSpPr>
        <xdr:cNvPr id="449" name="フローチャート: 判断 448"/>
        <xdr:cNvSpPr/>
      </xdr:nvSpPr>
      <xdr:spPr>
        <a:xfrm>
          <a:off x="15240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83837</xdr:rowOff>
    </xdr:from>
    <xdr:ext cx="762000" cy="259045"/>
    <xdr:sp macro="" textlink="">
      <xdr:nvSpPr>
        <xdr:cNvPr id="450" name="テキスト ボックス 449"/>
        <xdr:cNvSpPr txBox="1"/>
      </xdr:nvSpPr>
      <xdr:spPr>
        <a:xfrm>
          <a:off x="14909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65278</xdr:rowOff>
    </xdr:from>
    <xdr:to>
      <xdr:col>68</xdr:col>
      <xdr:colOff>152400</xdr:colOff>
      <xdr:row>15</xdr:row>
      <xdr:rowOff>86868</xdr:rowOff>
    </xdr:to>
    <xdr:cxnSp macro="">
      <xdr:nvCxnSpPr>
        <xdr:cNvPr id="451" name="直線コネクタ 450"/>
        <xdr:cNvCxnSpPr/>
      </xdr:nvCxnSpPr>
      <xdr:spPr>
        <a:xfrm flipV="1">
          <a:off x="13512800" y="246557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48937</xdr:rowOff>
    </xdr:from>
    <xdr:to>
      <xdr:col>68</xdr:col>
      <xdr:colOff>203200</xdr:colOff>
      <xdr:row>15</xdr:row>
      <xdr:rowOff>150537</xdr:rowOff>
    </xdr:to>
    <xdr:sp macro="" textlink="">
      <xdr:nvSpPr>
        <xdr:cNvPr id="452" name="フローチャート: 判断 451"/>
        <xdr:cNvSpPr/>
      </xdr:nvSpPr>
      <xdr:spPr>
        <a:xfrm>
          <a:off x="14351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135314</xdr:rowOff>
    </xdr:from>
    <xdr:ext cx="762000" cy="259045"/>
    <xdr:sp macro="" textlink="">
      <xdr:nvSpPr>
        <xdr:cNvPr id="453" name="テキスト ボックス 452"/>
        <xdr:cNvSpPr txBox="1"/>
      </xdr:nvSpPr>
      <xdr:spPr>
        <a:xfrm>
          <a:off x="14020800" y="27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54" name="フローチャート: 判断 453"/>
        <xdr:cNvSpPr/>
      </xdr:nvSpPr>
      <xdr:spPr>
        <a:xfrm>
          <a:off x="13462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25798</xdr:rowOff>
    </xdr:from>
    <xdr:ext cx="762000" cy="259045"/>
    <xdr:sp macro="" textlink="">
      <xdr:nvSpPr>
        <xdr:cNvPr id="455" name="テキスト ボックス 454"/>
        <xdr:cNvSpPr txBox="1"/>
      </xdr:nvSpPr>
      <xdr:spPr>
        <a:xfrm>
          <a:off x="13131800" y="2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122386</xdr:rowOff>
    </xdr:from>
    <xdr:to>
      <xdr:col>81</xdr:col>
      <xdr:colOff>95250</xdr:colOff>
      <xdr:row>14</xdr:row>
      <xdr:rowOff>52536</xdr:rowOff>
    </xdr:to>
    <xdr:sp macro="" textlink="">
      <xdr:nvSpPr>
        <xdr:cNvPr id="461" name="楕円 460"/>
        <xdr:cNvSpPr/>
      </xdr:nvSpPr>
      <xdr:spPr>
        <a:xfrm>
          <a:off x="16967200" y="235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43663</xdr:rowOff>
    </xdr:from>
    <xdr:ext cx="762000" cy="259045"/>
    <xdr:sp macro="" textlink="">
      <xdr:nvSpPr>
        <xdr:cNvPr id="462" name="将来負担の状況該当値テキスト"/>
        <xdr:cNvSpPr txBox="1"/>
      </xdr:nvSpPr>
      <xdr:spPr>
        <a:xfrm>
          <a:off x="17106900" y="227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142494</xdr:rowOff>
    </xdr:from>
    <xdr:to>
      <xdr:col>77</xdr:col>
      <xdr:colOff>95250</xdr:colOff>
      <xdr:row>14</xdr:row>
      <xdr:rowOff>72644</xdr:rowOff>
    </xdr:to>
    <xdr:sp macro="" textlink="">
      <xdr:nvSpPr>
        <xdr:cNvPr id="463" name="楕円 462"/>
        <xdr:cNvSpPr/>
      </xdr:nvSpPr>
      <xdr:spPr>
        <a:xfrm>
          <a:off x="16129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82821</xdr:rowOff>
    </xdr:from>
    <xdr:ext cx="736600" cy="259045"/>
    <xdr:sp macro="" textlink="">
      <xdr:nvSpPr>
        <xdr:cNvPr id="464" name="テキスト ボックス 463"/>
        <xdr:cNvSpPr txBox="1"/>
      </xdr:nvSpPr>
      <xdr:spPr>
        <a:xfrm>
          <a:off x="15798800" y="214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137668</xdr:rowOff>
    </xdr:from>
    <xdr:to>
      <xdr:col>73</xdr:col>
      <xdr:colOff>44450</xdr:colOff>
      <xdr:row>14</xdr:row>
      <xdr:rowOff>67818</xdr:rowOff>
    </xdr:to>
    <xdr:sp macro="" textlink="">
      <xdr:nvSpPr>
        <xdr:cNvPr id="465" name="楕円 464"/>
        <xdr:cNvSpPr/>
      </xdr:nvSpPr>
      <xdr:spPr>
        <a:xfrm>
          <a:off x="15240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77995</xdr:rowOff>
    </xdr:from>
    <xdr:ext cx="762000" cy="259045"/>
    <xdr:sp macro="" textlink="">
      <xdr:nvSpPr>
        <xdr:cNvPr id="466" name="テキスト ボックス 465"/>
        <xdr:cNvSpPr txBox="1"/>
      </xdr:nvSpPr>
      <xdr:spPr>
        <a:xfrm>
          <a:off x="14909800" y="2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14478</xdr:rowOff>
    </xdr:from>
    <xdr:to>
      <xdr:col>68</xdr:col>
      <xdr:colOff>203200</xdr:colOff>
      <xdr:row>14</xdr:row>
      <xdr:rowOff>116078</xdr:rowOff>
    </xdr:to>
    <xdr:sp macro="" textlink="">
      <xdr:nvSpPr>
        <xdr:cNvPr id="467" name="楕円 466"/>
        <xdr:cNvSpPr/>
      </xdr:nvSpPr>
      <xdr:spPr>
        <a:xfrm>
          <a:off x="14351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126255</xdr:rowOff>
    </xdr:from>
    <xdr:ext cx="762000" cy="259045"/>
    <xdr:sp macro="" textlink="">
      <xdr:nvSpPr>
        <xdr:cNvPr id="468" name="テキスト ボックス 467"/>
        <xdr:cNvSpPr txBox="1"/>
      </xdr:nvSpPr>
      <xdr:spPr>
        <a:xfrm>
          <a:off x="14020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36068</xdr:rowOff>
    </xdr:from>
    <xdr:to>
      <xdr:col>64</xdr:col>
      <xdr:colOff>152400</xdr:colOff>
      <xdr:row>15</xdr:row>
      <xdr:rowOff>137668</xdr:rowOff>
    </xdr:to>
    <xdr:sp macro="" textlink="">
      <xdr:nvSpPr>
        <xdr:cNvPr id="469" name="楕円 468"/>
        <xdr:cNvSpPr/>
      </xdr:nvSpPr>
      <xdr:spPr>
        <a:xfrm>
          <a:off x="134620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147845</xdr:rowOff>
    </xdr:from>
    <xdr:ext cx="762000" cy="259045"/>
    <xdr:sp macro="" textlink="">
      <xdr:nvSpPr>
        <xdr:cNvPr id="470" name="テキスト ボックス 469"/>
        <xdr:cNvSpPr txBox="1"/>
      </xdr:nvSpPr>
      <xdr:spPr>
        <a:xfrm>
          <a:off x="13131800" y="237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平成３０年度の経常収支比率については、時間外勤務手当の縮減の取り組み、国に準じた給与構造の見直しによる年功的な給与上昇の抑制を実施したため、前年度比０．２ポイントの減となっている。また、埼玉県平均と比較すると１．３ポイント下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今後も適正な給与水準となるよう必要に応じ見直しを行っていく。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50800</xdr:rowOff>
    </xdr:to>
    <xdr:cxnSp macro="">
      <xdr:nvCxnSpPr>
        <xdr:cNvPr id="66" name="直線コネクタ 65"/>
        <xdr:cNvCxnSpPr/>
      </xdr:nvCxnSpPr>
      <xdr:spPr>
        <a:xfrm flipV="1">
          <a:off x="3987800" y="6207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50800</xdr:rowOff>
    </xdr:to>
    <xdr:cxnSp macro="">
      <xdr:nvCxnSpPr>
        <xdr:cNvPr id="69" name="直線コネクタ 68"/>
        <xdr:cNvCxnSpPr/>
      </xdr:nvCxnSpPr>
      <xdr:spPr>
        <a:xfrm>
          <a:off x="3098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27940</xdr:rowOff>
    </xdr:to>
    <xdr:cxnSp macro="">
      <xdr:nvCxnSpPr>
        <xdr:cNvPr id="72" name="直線コネクタ 71"/>
        <xdr:cNvCxnSpPr/>
      </xdr:nvCxnSpPr>
      <xdr:spPr>
        <a:xfrm>
          <a:off x="2209800" y="620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111760</xdr:rowOff>
    </xdr:to>
    <xdr:cxnSp macro="">
      <xdr:nvCxnSpPr>
        <xdr:cNvPr id="75" name="直線コネクタ 74"/>
        <xdr:cNvCxnSpPr/>
      </xdr:nvCxnSpPr>
      <xdr:spPr>
        <a:xfrm flipV="1">
          <a:off x="1320800" y="6200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の経常経費充当一般財源等の伸び（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によるものであり、委託料の全般的な増加などによるものである。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19050</xdr:rowOff>
    </xdr:from>
    <xdr:to>
      <xdr:col>82</xdr:col>
      <xdr:colOff>107950</xdr:colOff>
      <xdr:row>19</xdr:row>
      <xdr:rowOff>146050</xdr:rowOff>
    </xdr:to>
    <xdr:cxnSp macro="">
      <xdr:nvCxnSpPr>
        <xdr:cNvPr id="127" name="直線コネクタ 126"/>
        <xdr:cNvCxnSpPr/>
      </xdr:nvCxnSpPr>
      <xdr:spPr>
        <a:xfrm>
          <a:off x="15671800" y="3276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19050</xdr:rowOff>
    </xdr:from>
    <xdr:to>
      <xdr:col>78</xdr:col>
      <xdr:colOff>69850</xdr:colOff>
      <xdr:row>19</xdr:row>
      <xdr:rowOff>31750</xdr:rowOff>
    </xdr:to>
    <xdr:cxnSp macro="">
      <xdr:nvCxnSpPr>
        <xdr:cNvPr id="130" name="直線コネクタ 129"/>
        <xdr:cNvCxnSpPr/>
      </xdr:nvCxnSpPr>
      <xdr:spPr>
        <a:xfrm flipV="1">
          <a:off x="14782800" y="327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158750</xdr:rowOff>
    </xdr:from>
    <xdr:to>
      <xdr:col>78</xdr:col>
      <xdr:colOff>120650</xdr:colOff>
      <xdr:row>16</xdr:row>
      <xdr:rowOff>88900</xdr:rowOff>
    </xdr:to>
    <xdr:sp macro="" textlink="">
      <xdr:nvSpPr>
        <xdr:cNvPr id="131" name="フローチャート: 判断 130"/>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99077</xdr:rowOff>
    </xdr:from>
    <xdr:ext cx="736600" cy="259045"/>
    <xdr:sp macro="" textlink="">
      <xdr:nvSpPr>
        <xdr:cNvPr id="132" name="テキスト ボックス 131"/>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139700</xdr:rowOff>
    </xdr:from>
    <xdr:to>
      <xdr:col>73</xdr:col>
      <xdr:colOff>180975</xdr:colOff>
      <xdr:row>19</xdr:row>
      <xdr:rowOff>31750</xdr:rowOff>
    </xdr:to>
    <xdr:cxnSp macro="">
      <xdr:nvCxnSpPr>
        <xdr:cNvPr id="133" name="直線コネクタ 132"/>
        <xdr:cNvCxnSpPr/>
      </xdr:nvCxnSpPr>
      <xdr:spPr>
        <a:xfrm>
          <a:off x="13893800" y="322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4" name="フローチャート: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5" name="テキスト ボックス 134"/>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139700</xdr:rowOff>
    </xdr:from>
    <xdr:to>
      <xdr:col>69</xdr:col>
      <xdr:colOff>92075</xdr:colOff>
      <xdr:row>19</xdr:row>
      <xdr:rowOff>6350</xdr:rowOff>
    </xdr:to>
    <xdr:cxnSp macro="">
      <xdr:nvCxnSpPr>
        <xdr:cNvPr id="136" name="直線コネクタ 135"/>
        <xdr:cNvCxnSpPr/>
      </xdr:nvCxnSpPr>
      <xdr:spPr>
        <a:xfrm flipV="1">
          <a:off x="13004800" y="322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69850</xdr:rowOff>
    </xdr:from>
    <xdr:to>
      <xdr:col>69</xdr:col>
      <xdr:colOff>142875</xdr:colOff>
      <xdr:row>16</xdr:row>
      <xdr:rowOff>0</xdr:rowOff>
    </xdr:to>
    <xdr:sp macro="" textlink="">
      <xdr:nvSpPr>
        <xdr:cNvPr id="137" name="フローチャート: 判断 136"/>
        <xdr:cNvSpPr/>
      </xdr:nvSpPr>
      <xdr:spPr>
        <a:xfrm>
          <a:off x="13843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10177</xdr:rowOff>
    </xdr:from>
    <xdr:ext cx="762000" cy="259045"/>
    <xdr:sp macro="" textlink="">
      <xdr:nvSpPr>
        <xdr:cNvPr id="138" name="テキスト ボックス 137"/>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95250</xdr:rowOff>
    </xdr:from>
    <xdr:to>
      <xdr:col>82</xdr:col>
      <xdr:colOff>158750</xdr:colOff>
      <xdr:row>20</xdr:row>
      <xdr:rowOff>25400</xdr:rowOff>
    </xdr:to>
    <xdr:sp macro="" textlink="">
      <xdr:nvSpPr>
        <xdr:cNvPr id="146" name="楕円 145"/>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67327</xdr:rowOff>
    </xdr:from>
    <xdr:ext cx="762000" cy="259045"/>
    <xdr:sp macro="" textlink="">
      <xdr:nvSpPr>
        <xdr:cNvPr id="147" name="物件費該当値テキスト"/>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139700</xdr:rowOff>
    </xdr:from>
    <xdr:to>
      <xdr:col>78</xdr:col>
      <xdr:colOff>120650</xdr:colOff>
      <xdr:row>19</xdr:row>
      <xdr:rowOff>69850</xdr:rowOff>
    </xdr:to>
    <xdr:sp macro="" textlink="">
      <xdr:nvSpPr>
        <xdr:cNvPr id="148" name="楕円 147"/>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54627</xdr:rowOff>
    </xdr:from>
    <xdr:ext cx="736600" cy="259045"/>
    <xdr:sp macro="" textlink="">
      <xdr:nvSpPr>
        <xdr:cNvPr id="149" name="テキスト ボックス 148"/>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88900</xdr:rowOff>
    </xdr:from>
    <xdr:to>
      <xdr:col>69</xdr:col>
      <xdr:colOff>142875</xdr:colOff>
      <xdr:row>19</xdr:row>
      <xdr:rowOff>19050</xdr:rowOff>
    </xdr:to>
    <xdr:sp macro="" textlink="">
      <xdr:nvSpPr>
        <xdr:cNvPr id="152" name="楕円 151"/>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53" name="テキスト ボックス 152"/>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54" name="楕円 153"/>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55" name="テキスト ボックス 154"/>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地方税などの経常一般財源収入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の伸び（前年度比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ポイント増）が、扶助費の経常経費充当一般財源等の伸び（前年度比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ポイント増）を上回っていたためである。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扶助費は、保育所の運営費の増などで伸びていたものの、経常一般財源収入が伸びた結果、若干の改善が見られ、類似団体内の平均へ近づくこととなった。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0</xdr:rowOff>
    </xdr:to>
    <xdr:cxnSp macro="">
      <xdr:nvCxnSpPr>
        <xdr:cNvPr id="188" name="直線コネクタ 187"/>
        <xdr:cNvCxnSpPr/>
      </xdr:nvCxnSpPr>
      <xdr:spPr>
        <a:xfrm flipV="1">
          <a:off x="3987800" y="9918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0</xdr:rowOff>
    </xdr:to>
    <xdr:cxnSp macro="">
      <xdr:nvCxnSpPr>
        <xdr:cNvPr id="191" name="直線コネクタ 190"/>
        <xdr:cNvCxnSpPr/>
      </xdr:nvCxnSpPr>
      <xdr:spPr>
        <a:xfrm>
          <a:off x="3098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2" name="フローチャート: 判断 191"/>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3" name="テキスト ボックス 192"/>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0</xdr:rowOff>
    </xdr:to>
    <xdr:cxnSp macro="">
      <xdr:nvCxnSpPr>
        <xdr:cNvPr id="194" name="直線コネクタ 193"/>
        <xdr:cNvCxnSpPr/>
      </xdr:nvCxnSpPr>
      <xdr:spPr>
        <a:xfrm>
          <a:off x="2209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95250</xdr:rowOff>
    </xdr:to>
    <xdr:cxnSp macro="">
      <xdr:nvCxnSpPr>
        <xdr:cNvPr id="197" name="直線コネクタ 196"/>
        <xdr:cNvCxnSpPr/>
      </xdr:nvCxnSpPr>
      <xdr:spPr>
        <a:xfrm>
          <a:off x="1320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198" name="フローチャート: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1" name="テキスト ボックス 200"/>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9" name="楕円 208"/>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0" name="テキスト ボックス 209"/>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1" name="楕円 210"/>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2" name="テキスト ボックス 211"/>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3" name="楕円 212"/>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4" name="テキスト ボックス 213"/>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6" name="テキスト ボックス 215"/>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ポイントの増となった。事務費の増などによる後期高齢者医療事業、介護保険事業及び下水道事業への繰出金の増が主な要因である。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130810</xdr:rowOff>
    </xdr:to>
    <xdr:cxnSp macro="">
      <xdr:nvCxnSpPr>
        <xdr:cNvPr id="249" name="直線コネクタ 248"/>
        <xdr:cNvCxnSpPr/>
      </xdr:nvCxnSpPr>
      <xdr:spPr>
        <a:xfrm>
          <a:off x="15671800" y="989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130810</xdr:rowOff>
    </xdr:to>
    <xdr:cxnSp macro="">
      <xdr:nvCxnSpPr>
        <xdr:cNvPr id="252" name="直線コネクタ 251"/>
        <xdr:cNvCxnSpPr/>
      </xdr:nvCxnSpPr>
      <xdr:spPr>
        <a:xfrm flipV="1">
          <a:off x="14782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3" name="フローチャート: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130810</xdr:rowOff>
    </xdr:to>
    <xdr:cxnSp macro="">
      <xdr:nvCxnSpPr>
        <xdr:cNvPr id="255" name="直線コネクタ 254"/>
        <xdr:cNvCxnSpPr/>
      </xdr:nvCxnSpPr>
      <xdr:spPr>
        <a:xfrm>
          <a:off x="13893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6" name="フローチャート: 判断 255"/>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7" name="テキスト ボックス 256"/>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123190</xdr:rowOff>
    </xdr:to>
    <xdr:cxnSp macro="">
      <xdr:nvCxnSpPr>
        <xdr:cNvPr id="258" name="直線コネクタ 257"/>
        <xdr:cNvCxnSpPr/>
      </xdr:nvCxnSpPr>
      <xdr:spPr>
        <a:xfrm>
          <a:off x="13004800" y="987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9" name="フローチャート: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0" name="テキスト ボックス 259"/>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1" name="フローチャート: 判断 26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62" name="テキスト ボックス 261"/>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8" name="楕円 267"/>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9"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0" name="楕円 269"/>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1" name="テキスト ボックス 270"/>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2" name="楕円 271"/>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3" name="テキスト ボックス 272"/>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4" name="楕円 273"/>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5" name="テキスト ボックス 27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ポイントの増となった。民間保育所への補助金が増加したことや特定不妊治療費等助成金が改増となったことなどによるものである。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31750</xdr:rowOff>
    </xdr:to>
    <xdr:cxnSp macro="">
      <xdr:nvCxnSpPr>
        <xdr:cNvPr id="310" name="直線コネクタ 309"/>
        <xdr:cNvCxnSpPr/>
      </xdr:nvCxnSpPr>
      <xdr:spPr>
        <a:xfrm>
          <a:off x="15671800" y="599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19050</xdr:rowOff>
    </xdr:to>
    <xdr:cxnSp macro="">
      <xdr:nvCxnSpPr>
        <xdr:cNvPr id="313" name="直線コネクタ 312"/>
        <xdr:cNvCxnSpPr/>
      </xdr:nvCxnSpPr>
      <xdr:spPr>
        <a:xfrm flipV="1">
          <a:off x="14782800" y="599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139700</xdr:rowOff>
    </xdr:from>
    <xdr:to>
      <xdr:col>73</xdr:col>
      <xdr:colOff>180975</xdr:colOff>
      <xdr:row>35</xdr:row>
      <xdr:rowOff>19050</xdr:rowOff>
    </xdr:to>
    <xdr:cxnSp macro="">
      <xdr:nvCxnSpPr>
        <xdr:cNvPr id="316" name="直線コネクタ 315"/>
        <xdr:cNvCxnSpPr/>
      </xdr:nvCxnSpPr>
      <xdr:spPr>
        <a:xfrm>
          <a:off x="13893800" y="596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17" name="フローチャート: 判断 316"/>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18" name="テキスト ボックス 317"/>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139700</xdr:rowOff>
    </xdr:from>
    <xdr:to>
      <xdr:col>69</xdr:col>
      <xdr:colOff>92075</xdr:colOff>
      <xdr:row>34</xdr:row>
      <xdr:rowOff>165100</xdr:rowOff>
    </xdr:to>
    <xdr:cxnSp macro="">
      <xdr:nvCxnSpPr>
        <xdr:cNvPr id="319" name="直線コネクタ 318"/>
        <xdr:cNvCxnSpPr/>
      </xdr:nvCxnSpPr>
      <xdr:spPr>
        <a:xfrm flipV="1">
          <a:off x="13004800" y="596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0" name="フローチャート: 判断 319"/>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21" name="テキスト ボックス 320"/>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22" name="フローチャート: 判断 321"/>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3" name="テキスト ボックス 322"/>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29" name="楕円 328"/>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0"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1" name="楕円 330"/>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54627</xdr:rowOff>
    </xdr:from>
    <xdr:ext cx="736600" cy="259045"/>
    <xdr:sp macro="" textlink="">
      <xdr:nvSpPr>
        <xdr:cNvPr id="332" name="テキスト ボックス 331"/>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139700</xdr:rowOff>
    </xdr:from>
    <xdr:to>
      <xdr:col>74</xdr:col>
      <xdr:colOff>31750</xdr:colOff>
      <xdr:row>35</xdr:row>
      <xdr:rowOff>69850</xdr:rowOff>
    </xdr:to>
    <xdr:sp macro="" textlink="">
      <xdr:nvSpPr>
        <xdr:cNvPr id="333" name="楕円 332"/>
        <xdr:cNvSpPr/>
      </xdr:nvSpPr>
      <xdr:spPr>
        <a:xfrm>
          <a:off x="14732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80027</xdr:rowOff>
    </xdr:from>
    <xdr:ext cx="762000" cy="259045"/>
    <xdr:sp macro="" textlink="">
      <xdr:nvSpPr>
        <xdr:cNvPr id="334" name="テキスト ボックス 333"/>
        <xdr:cNvSpPr txBox="1"/>
      </xdr:nvSpPr>
      <xdr:spPr>
        <a:xfrm>
          <a:off x="14401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88900</xdr:rowOff>
    </xdr:from>
    <xdr:to>
      <xdr:col>69</xdr:col>
      <xdr:colOff>142875</xdr:colOff>
      <xdr:row>35</xdr:row>
      <xdr:rowOff>19050</xdr:rowOff>
    </xdr:to>
    <xdr:sp macro="" textlink="">
      <xdr:nvSpPr>
        <xdr:cNvPr id="335" name="楕円 334"/>
        <xdr:cNvSpPr/>
      </xdr:nvSpPr>
      <xdr:spPr>
        <a:xfrm>
          <a:off x="13843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29227</xdr:rowOff>
    </xdr:from>
    <xdr:ext cx="762000" cy="259045"/>
    <xdr:sp macro="" textlink="">
      <xdr:nvSpPr>
        <xdr:cNvPr id="336" name="テキスト ボックス 335"/>
        <xdr:cNvSpPr txBox="1"/>
      </xdr:nvSpPr>
      <xdr:spPr>
        <a:xfrm>
          <a:off x="13512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7" name="楕円 336"/>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38" name="テキスト ボックス 337"/>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埼玉県平均を下回っており、前年度と比較して改善している。今後は公共施設の老朽化にともなう大規模改修等、公債費の負担が大きくなることも見込まれるが、事業の取捨選択を行い、将来計画を見据えて地方債の発行額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77</xdr:row>
      <xdr:rowOff>31750</xdr:rowOff>
    </xdr:to>
    <xdr:cxnSp macro="">
      <xdr:nvCxnSpPr>
        <xdr:cNvPr id="371" name="直線コネクタ 370"/>
        <xdr:cNvCxnSpPr/>
      </xdr:nvCxnSpPr>
      <xdr:spPr>
        <a:xfrm flipV="1">
          <a:off x="3987800" y="13141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69850</xdr:rowOff>
    </xdr:to>
    <xdr:cxnSp macro="">
      <xdr:nvCxnSpPr>
        <xdr:cNvPr id="374" name="直線コネクタ 373"/>
        <xdr:cNvCxnSpPr/>
      </xdr:nvCxnSpPr>
      <xdr:spPr>
        <a:xfrm flipV="1">
          <a:off x="3098800" y="1323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75" name="フローチャート: 判断 374"/>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76" name="テキスト ボックス 375"/>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107950</xdr:rowOff>
    </xdr:to>
    <xdr:cxnSp macro="">
      <xdr:nvCxnSpPr>
        <xdr:cNvPr id="377" name="直線コネクタ 376"/>
        <xdr:cNvCxnSpPr/>
      </xdr:nvCxnSpPr>
      <xdr:spPr>
        <a:xfrm flipV="1">
          <a:off x="2209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34289</xdr:rowOff>
    </xdr:from>
    <xdr:to>
      <xdr:col>15</xdr:col>
      <xdr:colOff>149225</xdr:colOff>
      <xdr:row>77</xdr:row>
      <xdr:rowOff>135889</xdr:rowOff>
    </xdr:to>
    <xdr:sp macro="" textlink="">
      <xdr:nvSpPr>
        <xdr:cNvPr id="378" name="フローチャート: 判断 377"/>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79" name="テキスト ボックス 378"/>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123189</xdr:rowOff>
    </xdr:to>
    <xdr:cxnSp macro="">
      <xdr:nvCxnSpPr>
        <xdr:cNvPr id="380" name="直線コネクタ 379"/>
        <xdr:cNvCxnSpPr/>
      </xdr:nvCxnSpPr>
      <xdr:spPr>
        <a:xfrm flipV="1">
          <a:off x="1320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1" name="フローチャート: 判断 380"/>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2" name="テキスト ボックス 381"/>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4" name="テキスト ボックス 383"/>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0" name="楕円 389"/>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1"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2" name="楕円 391"/>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3" name="テキスト ボックス 392"/>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4" name="楕円 393"/>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5" name="テキスト ボックス 39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6" name="楕円 395"/>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97" name="テキスト ボックス 396"/>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98" name="楕円 397"/>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99" name="テキスト ボックス 398"/>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公債費以外については、類似団体、全国平均、埼玉県平均を上回る主な要因は、物件費である。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物件費については、経費削減を目的として業務委託や指定管理者制度を実施しているが、効果の評価・検証を行い、さらなる適正化を進め、縮減に努める。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1270</xdr:rowOff>
    </xdr:to>
    <xdr:cxnSp macro="">
      <xdr:nvCxnSpPr>
        <xdr:cNvPr id="430" name="直線コネクタ 429"/>
        <xdr:cNvCxnSpPr/>
      </xdr:nvCxnSpPr>
      <xdr:spPr>
        <a:xfrm>
          <a:off x="15671800" y="1350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131572</xdr:rowOff>
    </xdr:to>
    <xdr:cxnSp macro="">
      <xdr:nvCxnSpPr>
        <xdr:cNvPr id="433" name="直線コネクタ 432"/>
        <xdr:cNvCxnSpPr/>
      </xdr:nvCxnSpPr>
      <xdr:spPr>
        <a:xfrm flipV="1">
          <a:off x="14782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34" name="フローチャート: 判断 433"/>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35" name="テキスト ボックス 434"/>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131572</xdr:rowOff>
    </xdr:to>
    <xdr:cxnSp macro="">
      <xdr:nvCxnSpPr>
        <xdr:cNvPr id="436" name="直線コネクタ 435"/>
        <xdr:cNvCxnSpPr/>
      </xdr:nvCxnSpPr>
      <xdr:spPr>
        <a:xfrm>
          <a:off x="13893800" y="134315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7" name="フローチャート: 判断 436"/>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38" name="テキスト ボックス 437"/>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94996</xdr:rowOff>
    </xdr:to>
    <xdr:cxnSp macro="">
      <xdr:nvCxnSpPr>
        <xdr:cNvPr id="439" name="直線コネクタ 438"/>
        <xdr:cNvCxnSpPr/>
      </xdr:nvCxnSpPr>
      <xdr:spPr>
        <a:xfrm flipV="1">
          <a:off x="13004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1" name="テキスト ボックス 440"/>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2" name="フローチャート: 判断 441"/>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3" name="テキスト ボックス 442"/>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9" name="楕円 448"/>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0"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1" name="楕円 450"/>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2" name="テキスト ボックス 451"/>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3" name="楕円 452"/>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4" name="テキスト ボックス 453"/>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5" name="楕円 454"/>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6" name="テキスト ボックス 455"/>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7" name="楕円 456"/>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58" name="テキスト ボックス 457"/>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102113</xdr:rowOff>
    </xdr:from>
    <xdr:to>
      <xdr:col>29</xdr:col>
      <xdr:colOff>127000</xdr:colOff>
      <xdr:row>19</xdr:row>
      <xdr:rowOff>125156</xdr:rowOff>
    </xdr:to>
    <xdr:cxnSp macro="">
      <xdr:nvCxnSpPr>
        <xdr:cNvPr id="48" name="直線コネクタ 47"/>
        <xdr:cNvCxnSpPr/>
      </xdr:nvCxnSpPr>
      <xdr:spPr bwMode="auto">
        <a:xfrm flipV="1">
          <a:off x="5003800" y="3407288"/>
          <a:ext cx="647700" cy="2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125156</xdr:rowOff>
    </xdr:from>
    <xdr:to>
      <xdr:col>26</xdr:col>
      <xdr:colOff>50800</xdr:colOff>
      <xdr:row>20</xdr:row>
      <xdr:rowOff>42357</xdr:rowOff>
    </xdr:to>
    <xdr:cxnSp macro="">
      <xdr:nvCxnSpPr>
        <xdr:cNvPr id="51" name="直線コネクタ 50"/>
        <xdr:cNvCxnSpPr/>
      </xdr:nvCxnSpPr>
      <xdr:spPr bwMode="auto">
        <a:xfrm flipV="1">
          <a:off x="4305300" y="3430331"/>
          <a:ext cx="698500" cy="8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62835</xdr:rowOff>
    </xdr:from>
    <xdr:to>
      <xdr:col>26</xdr:col>
      <xdr:colOff>101600</xdr:colOff>
      <xdr:row>16</xdr:row>
      <xdr:rowOff>164435</xdr:rowOff>
    </xdr:to>
    <xdr:sp macro="" textlink="">
      <xdr:nvSpPr>
        <xdr:cNvPr id="52" name="フローチャート: 判断 51"/>
        <xdr:cNvSpPr/>
      </xdr:nvSpPr>
      <xdr:spPr bwMode="auto">
        <a:xfrm>
          <a:off x="4953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3162</xdr:rowOff>
    </xdr:from>
    <xdr:ext cx="736600" cy="259045"/>
    <xdr:sp macro="" textlink="">
      <xdr:nvSpPr>
        <xdr:cNvPr id="53" name="テキスト ボックス 52"/>
        <xdr:cNvSpPr txBox="1"/>
      </xdr:nvSpPr>
      <xdr:spPr>
        <a:xfrm>
          <a:off x="4622800" y="262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29875</xdr:rowOff>
    </xdr:from>
    <xdr:to>
      <xdr:col>22</xdr:col>
      <xdr:colOff>114300</xdr:colOff>
      <xdr:row>20</xdr:row>
      <xdr:rowOff>42357</xdr:rowOff>
    </xdr:to>
    <xdr:cxnSp macro="">
      <xdr:nvCxnSpPr>
        <xdr:cNvPr id="54" name="直線コネクタ 53"/>
        <xdr:cNvCxnSpPr/>
      </xdr:nvCxnSpPr>
      <xdr:spPr bwMode="auto">
        <a:xfrm>
          <a:off x="3606800" y="3506500"/>
          <a:ext cx="698500" cy="1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103205</xdr:rowOff>
    </xdr:from>
    <xdr:to>
      <xdr:col>22</xdr:col>
      <xdr:colOff>165100</xdr:colOff>
      <xdr:row>17</xdr:row>
      <xdr:rowOff>33355</xdr:rowOff>
    </xdr:to>
    <xdr:sp macro="" textlink="">
      <xdr:nvSpPr>
        <xdr:cNvPr id="55" name="フローチャート: 判断 54"/>
        <xdr:cNvSpPr/>
      </xdr:nvSpPr>
      <xdr:spPr bwMode="auto">
        <a:xfrm>
          <a:off x="4254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43532</xdr:rowOff>
    </xdr:from>
    <xdr:ext cx="762000" cy="259045"/>
    <xdr:sp macro="" textlink="">
      <xdr:nvSpPr>
        <xdr:cNvPr id="56" name="テキスト ボックス 55"/>
        <xdr:cNvSpPr txBox="1"/>
      </xdr:nvSpPr>
      <xdr:spPr>
        <a:xfrm>
          <a:off x="3924300" y="26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29875</xdr:rowOff>
    </xdr:from>
    <xdr:to>
      <xdr:col>18</xdr:col>
      <xdr:colOff>177800</xdr:colOff>
      <xdr:row>20</xdr:row>
      <xdr:rowOff>37876</xdr:rowOff>
    </xdr:to>
    <xdr:cxnSp macro="">
      <xdr:nvCxnSpPr>
        <xdr:cNvPr id="57" name="直線コネクタ 56"/>
        <xdr:cNvCxnSpPr/>
      </xdr:nvCxnSpPr>
      <xdr:spPr bwMode="auto">
        <a:xfrm flipV="1">
          <a:off x="2908300" y="3506500"/>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75042</xdr:rowOff>
    </xdr:from>
    <xdr:to>
      <xdr:col>19</xdr:col>
      <xdr:colOff>38100</xdr:colOff>
      <xdr:row>17</xdr:row>
      <xdr:rowOff>5192</xdr:rowOff>
    </xdr:to>
    <xdr:sp macro="" textlink="">
      <xdr:nvSpPr>
        <xdr:cNvPr id="58" name="フローチャート: 判断 57"/>
        <xdr:cNvSpPr/>
      </xdr:nvSpPr>
      <xdr:spPr bwMode="auto">
        <a:xfrm>
          <a:off x="35560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15369</xdr:rowOff>
    </xdr:from>
    <xdr:ext cx="762000" cy="259045"/>
    <xdr:sp macro="" textlink="">
      <xdr:nvSpPr>
        <xdr:cNvPr id="59" name="テキスト ボックス 58"/>
        <xdr:cNvSpPr txBox="1"/>
      </xdr:nvSpPr>
      <xdr:spPr>
        <a:xfrm>
          <a:off x="3225800" y="263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133518</xdr:rowOff>
    </xdr:from>
    <xdr:to>
      <xdr:col>15</xdr:col>
      <xdr:colOff>101600</xdr:colOff>
      <xdr:row>17</xdr:row>
      <xdr:rowOff>63668</xdr:rowOff>
    </xdr:to>
    <xdr:sp macro="" textlink="">
      <xdr:nvSpPr>
        <xdr:cNvPr id="60" name="フローチャート: 判断 59"/>
        <xdr:cNvSpPr/>
      </xdr:nvSpPr>
      <xdr:spPr bwMode="auto">
        <a:xfrm>
          <a:off x="2857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73845</xdr:rowOff>
    </xdr:from>
    <xdr:ext cx="762000" cy="259045"/>
    <xdr:sp macro="" textlink="">
      <xdr:nvSpPr>
        <xdr:cNvPr id="61" name="テキスト ボックス 60"/>
        <xdr:cNvSpPr txBox="1"/>
      </xdr:nvSpPr>
      <xdr:spPr>
        <a:xfrm>
          <a:off x="2527300" y="269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51313</xdr:rowOff>
    </xdr:from>
    <xdr:to>
      <xdr:col>29</xdr:col>
      <xdr:colOff>177800</xdr:colOff>
      <xdr:row>19</xdr:row>
      <xdr:rowOff>152913</xdr:rowOff>
    </xdr:to>
    <xdr:sp macro="" textlink="">
      <xdr:nvSpPr>
        <xdr:cNvPr id="67" name="楕円 66"/>
        <xdr:cNvSpPr/>
      </xdr:nvSpPr>
      <xdr:spPr bwMode="auto">
        <a:xfrm>
          <a:off x="5600700" y="335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131340</xdr:rowOff>
    </xdr:from>
    <xdr:ext cx="762000" cy="259045"/>
    <xdr:sp macro="" textlink="">
      <xdr:nvSpPr>
        <xdr:cNvPr id="68" name="人口1人当たり決算額の推移該当値テキスト130"/>
        <xdr:cNvSpPr txBox="1"/>
      </xdr:nvSpPr>
      <xdr:spPr>
        <a:xfrm>
          <a:off x="5740400" y="326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74356</xdr:rowOff>
    </xdr:from>
    <xdr:to>
      <xdr:col>26</xdr:col>
      <xdr:colOff>101600</xdr:colOff>
      <xdr:row>20</xdr:row>
      <xdr:rowOff>4506</xdr:rowOff>
    </xdr:to>
    <xdr:sp macro="" textlink="">
      <xdr:nvSpPr>
        <xdr:cNvPr id="69" name="楕円 68"/>
        <xdr:cNvSpPr/>
      </xdr:nvSpPr>
      <xdr:spPr bwMode="auto">
        <a:xfrm>
          <a:off x="4953000" y="337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160733</xdr:rowOff>
    </xdr:from>
    <xdr:ext cx="736600" cy="259045"/>
    <xdr:sp macro="" textlink="">
      <xdr:nvSpPr>
        <xdr:cNvPr id="70" name="テキスト ボックス 69"/>
        <xdr:cNvSpPr txBox="1"/>
      </xdr:nvSpPr>
      <xdr:spPr>
        <a:xfrm>
          <a:off x="4622800" y="346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163007</xdr:rowOff>
    </xdr:from>
    <xdr:to>
      <xdr:col>22</xdr:col>
      <xdr:colOff>165100</xdr:colOff>
      <xdr:row>20</xdr:row>
      <xdr:rowOff>93157</xdr:rowOff>
    </xdr:to>
    <xdr:sp macro="" textlink="">
      <xdr:nvSpPr>
        <xdr:cNvPr id="71" name="楕円 70"/>
        <xdr:cNvSpPr/>
      </xdr:nvSpPr>
      <xdr:spPr bwMode="auto">
        <a:xfrm>
          <a:off x="4254500" y="346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77934</xdr:rowOff>
    </xdr:from>
    <xdr:ext cx="762000" cy="259045"/>
    <xdr:sp macro="" textlink="">
      <xdr:nvSpPr>
        <xdr:cNvPr id="72" name="テキスト ボックス 71"/>
        <xdr:cNvSpPr txBox="1"/>
      </xdr:nvSpPr>
      <xdr:spPr>
        <a:xfrm>
          <a:off x="3924300" y="355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150525</xdr:rowOff>
    </xdr:from>
    <xdr:to>
      <xdr:col>19</xdr:col>
      <xdr:colOff>38100</xdr:colOff>
      <xdr:row>20</xdr:row>
      <xdr:rowOff>80675</xdr:rowOff>
    </xdr:to>
    <xdr:sp macro="" textlink="">
      <xdr:nvSpPr>
        <xdr:cNvPr id="73" name="楕円 72"/>
        <xdr:cNvSpPr/>
      </xdr:nvSpPr>
      <xdr:spPr bwMode="auto">
        <a:xfrm>
          <a:off x="3556000" y="345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65452</xdr:rowOff>
    </xdr:from>
    <xdr:ext cx="762000" cy="259045"/>
    <xdr:sp macro="" textlink="">
      <xdr:nvSpPr>
        <xdr:cNvPr id="74" name="テキスト ボックス 73"/>
        <xdr:cNvSpPr txBox="1"/>
      </xdr:nvSpPr>
      <xdr:spPr>
        <a:xfrm>
          <a:off x="3225800" y="35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158526</xdr:rowOff>
    </xdr:from>
    <xdr:to>
      <xdr:col>15</xdr:col>
      <xdr:colOff>101600</xdr:colOff>
      <xdr:row>20</xdr:row>
      <xdr:rowOff>88676</xdr:rowOff>
    </xdr:to>
    <xdr:sp macro="" textlink="">
      <xdr:nvSpPr>
        <xdr:cNvPr id="75" name="楕円 74"/>
        <xdr:cNvSpPr/>
      </xdr:nvSpPr>
      <xdr:spPr bwMode="auto">
        <a:xfrm>
          <a:off x="2857500" y="346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73453</xdr:rowOff>
    </xdr:from>
    <xdr:ext cx="762000" cy="259045"/>
    <xdr:sp macro="" textlink="">
      <xdr:nvSpPr>
        <xdr:cNvPr id="76" name="テキスト ボックス 75"/>
        <xdr:cNvSpPr txBox="1"/>
      </xdr:nvSpPr>
      <xdr:spPr>
        <a:xfrm>
          <a:off x="2527300" y="355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305628</xdr:rowOff>
    </xdr:from>
    <xdr:to>
      <xdr:col>29</xdr:col>
      <xdr:colOff>127000</xdr:colOff>
      <xdr:row>36</xdr:row>
      <xdr:rowOff>84160</xdr:rowOff>
    </xdr:to>
    <xdr:cxnSp macro="">
      <xdr:nvCxnSpPr>
        <xdr:cNvPr id="108" name="直線コネクタ 107"/>
        <xdr:cNvCxnSpPr/>
      </xdr:nvCxnSpPr>
      <xdr:spPr bwMode="auto">
        <a:xfrm flipV="1">
          <a:off x="5003800" y="6915978"/>
          <a:ext cx="647700" cy="12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84160</xdr:rowOff>
    </xdr:from>
    <xdr:to>
      <xdr:col>26</xdr:col>
      <xdr:colOff>50800</xdr:colOff>
      <xdr:row>37</xdr:row>
      <xdr:rowOff>38669</xdr:rowOff>
    </xdr:to>
    <xdr:cxnSp macro="">
      <xdr:nvCxnSpPr>
        <xdr:cNvPr id="111" name="直線コネクタ 110"/>
        <xdr:cNvCxnSpPr/>
      </xdr:nvCxnSpPr>
      <xdr:spPr bwMode="auto">
        <a:xfrm flipV="1">
          <a:off x="4305300" y="7037410"/>
          <a:ext cx="698500" cy="125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87950</xdr:rowOff>
    </xdr:from>
    <xdr:to>
      <xdr:col>26</xdr:col>
      <xdr:colOff>101600</xdr:colOff>
      <xdr:row>37</xdr:row>
      <xdr:rowOff>18100</xdr:rowOff>
    </xdr:to>
    <xdr:sp macro="" textlink="">
      <xdr:nvSpPr>
        <xdr:cNvPr id="112" name="フローチャート: 判断 111"/>
        <xdr:cNvSpPr/>
      </xdr:nvSpPr>
      <xdr:spPr bwMode="auto">
        <a:xfrm>
          <a:off x="49530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2877</xdr:rowOff>
    </xdr:from>
    <xdr:ext cx="736600" cy="259045"/>
    <xdr:sp macro="" textlink="">
      <xdr:nvSpPr>
        <xdr:cNvPr id="113" name="テキスト ボックス 112"/>
        <xdr:cNvSpPr txBox="1"/>
      </xdr:nvSpPr>
      <xdr:spPr>
        <a:xfrm>
          <a:off x="4622800" y="71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29616</xdr:rowOff>
    </xdr:from>
    <xdr:to>
      <xdr:col>22</xdr:col>
      <xdr:colOff>114300</xdr:colOff>
      <xdr:row>37</xdr:row>
      <xdr:rowOff>38669</xdr:rowOff>
    </xdr:to>
    <xdr:cxnSp macro="">
      <xdr:nvCxnSpPr>
        <xdr:cNvPr id="114" name="直線コネクタ 113"/>
        <xdr:cNvCxnSpPr/>
      </xdr:nvCxnSpPr>
      <xdr:spPr bwMode="auto">
        <a:xfrm>
          <a:off x="3606800" y="7154316"/>
          <a:ext cx="698500" cy="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76337</xdr:rowOff>
    </xdr:from>
    <xdr:to>
      <xdr:col>22</xdr:col>
      <xdr:colOff>165100</xdr:colOff>
      <xdr:row>37</xdr:row>
      <xdr:rowOff>6487</xdr:rowOff>
    </xdr:to>
    <xdr:sp macro="" textlink="">
      <xdr:nvSpPr>
        <xdr:cNvPr id="115" name="フローチャート: 判断 114"/>
        <xdr:cNvSpPr/>
      </xdr:nvSpPr>
      <xdr:spPr bwMode="auto">
        <a:xfrm>
          <a:off x="42545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188114</xdr:rowOff>
    </xdr:from>
    <xdr:ext cx="762000" cy="259045"/>
    <xdr:sp macro="" textlink="">
      <xdr:nvSpPr>
        <xdr:cNvPr id="116" name="テキスト ボックス 115"/>
        <xdr:cNvSpPr txBox="1"/>
      </xdr:nvSpPr>
      <xdr:spPr>
        <a:xfrm>
          <a:off x="3924300" y="679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141128</xdr:rowOff>
    </xdr:from>
    <xdr:to>
      <xdr:col>18</xdr:col>
      <xdr:colOff>177800</xdr:colOff>
      <xdr:row>37</xdr:row>
      <xdr:rowOff>29616</xdr:rowOff>
    </xdr:to>
    <xdr:cxnSp macro="">
      <xdr:nvCxnSpPr>
        <xdr:cNvPr id="117" name="直線コネクタ 116"/>
        <xdr:cNvCxnSpPr/>
      </xdr:nvCxnSpPr>
      <xdr:spPr bwMode="auto">
        <a:xfrm>
          <a:off x="2908300" y="7094378"/>
          <a:ext cx="698500" cy="59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23668</xdr:rowOff>
    </xdr:from>
    <xdr:to>
      <xdr:col>19</xdr:col>
      <xdr:colOff>38100</xdr:colOff>
      <xdr:row>36</xdr:row>
      <xdr:rowOff>125268</xdr:rowOff>
    </xdr:to>
    <xdr:sp macro="" textlink="">
      <xdr:nvSpPr>
        <xdr:cNvPr id="118" name="フローチャート: 判断 117"/>
        <xdr:cNvSpPr/>
      </xdr:nvSpPr>
      <xdr:spPr bwMode="auto">
        <a:xfrm>
          <a:off x="35560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135445</xdr:rowOff>
    </xdr:from>
    <xdr:ext cx="762000" cy="259045"/>
    <xdr:sp macro="" textlink="">
      <xdr:nvSpPr>
        <xdr:cNvPr id="119" name="テキスト ボックス 118"/>
        <xdr:cNvSpPr txBox="1"/>
      </xdr:nvSpPr>
      <xdr:spPr>
        <a:xfrm>
          <a:off x="3225800" y="674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7300</xdr:rowOff>
    </xdr:from>
    <xdr:to>
      <xdr:col>15</xdr:col>
      <xdr:colOff>101600</xdr:colOff>
      <xdr:row>36</xdr:row>
      <xdr:rowOff>108900</xdr:rowOff>
    </xdr:to>
    <xdr:sp macro="" textlink="">
      <xdr:nvSpPr>
        <xdr:cNvPr id="120" name="フローチャート: 判断 119"/>
        <xdr:cNvSpPr/>
      </xdr:nvSpPr>
      <xdr:spPr bwMode="auto">
        <a:xfrm>
          <a:off x="2857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119077</xdr:rowOff>
    </xdr:from>
    <xdr:ext cx="762000" cy="259045"/>
    <xdr:sp macro="" textlink="">
      <xdr:nvSpPr>
        <xdr:cNvPr id="121" name="テキスト ボックス 120"/>
        <xdr:cNvSpPr txBox="1"/>
      </xdr:nvSpPr>
      <xdr:spPr>
        <a:xfrm>
          <a:off x="2527300" y="67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254828</xdr:rowOff>
    </xdr:from>
    <xdr:to>
      <xdr:col>29</xdr:col>
      <xdr:colOff>177800</xdr:colOff>
      <xdr:row>36</xdr:row>
      <xdr:rowOff>13528</xdr:rowOff>
    </xdr:to>
    <xdr:sp macro="" textlink="">
      <xdr:nvSpPr>
        <xdr:cNvPr id="127" name="楕円 126"/>
        <xdr:cNvSpPr/>
      </xdr:nvSpPr>
      <xdr:spPr bwMode="auto">
        <a:xfrm>
          <a:off x="5600700" y="686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99905</xdr:rowOff>
    </xdr:from>
    <xdr:ext cx="762000" cy="259045"/>
    <xdr:sp macro="" textlink="">
      <xdr:nvSpPr>
        <xdr:cNvPr id="128" name="人口1人当たり決算額の推移該当値テキスト445"/>
        <xdr:cNvSpPr txBox="1"/>
      </xdr:nvSpPr>
      <xdr:spPr>
        <a:xfrm>
          <a:off x="5740400" y="671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33360</xdr:rowOff>
    </xdr:from>
    <xdr:to>
      <xdr:col>26</xdr:col>
      <xdr:colOff>101600</xdr:colOff>
      <xdr:row>36</xdr:row>
      <xdr:rowOff>134960</xdr:rowOff>
    </xdr:to>
    <xdr:sp macro="" textlink="">
      <xdr:nvSpPr>
        <xdr:cNvPr id="129" name="楕円 128"/>
        <xdr:cNvSpPr/>
      </xdr:nvSpPr>
      <xdr:spPr bwMode="auto">
        <a:xfrm>
          <a:off x="4953000" y="698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145137</xdr:rowOff>
    </xdr:from>
    <xdr:ext cx="736600" cy="259045"/>
    <xdr:sp macro="" textlink="">
      <xdr:nvSpPr>
        <xdr:cNvPr id="130" name="テキスト ボックス 129"/>
        <xdr:cNvSpPr txBox="1"/>
      </xdr:nvSpPr>
      <xdr:spPr>
        <a:xfrm>
          <a:off x="4622800" y="6755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159319</xdr:rowOff>
    </xdr:from>
    <xdr:to>
      <xdr:col>22</xdr:col>
      <xdr:colOff>165100</xdr:colOff>
      <xdr:row>37</xdr:row>
      <xdr:rowOff>89469</xdr:rowOff>
    </xdr:to>
    <xdr:sp macro="" textlink="">
      <xdr:nvSpPr>
        <xdr:cNvPr id="131" name="楕円 130"/>
        <xdr:cNvSpPr/>
      </xdr:nvSpPr>
      <xdr:spPr bwMode="auto">
        <a:xfrm>
          <a:off x="4254500" y="711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74246</xdr:rowOff>
    </xdr:from>
    <xdr:ext cx="762000" cy="259045"/>
    <xdr:sp macro="" textlink="">
      <xdr:nvSpPr>
        <xdr:cNvPr id="132" name="テキスト ボックス 131"/>
        <xdr:cNvSpPr txBox="1"/>
      </xdr:nvSpPr>
      <xdr:spPr>
        <a:xfrm>
          <a:off x="3924300" y="71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150266</xdr:rowOff>
    </xdr:from>
    <xdr:to>
      <xdr:col>19</xdr:col>
      <xdr:colOff>38100</xdr:colOff>
      <xdr:row>37</xdr:row>
      <xdr:rowOff>80416</xdr:rowOff>
    </xdr:to>
    <xdr:sp macro="" textlink="">
      <xdr:nvSpPr>
        <xdr:cNvPr id="133" name="楕円 132"/>
        <xdr:cNvSpPr/>
      </xdr:nvSpPr>
      <xdr:spPr bwMode="auto">
        <a:xfrm>
          <a:off x="3556000" y="710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65193</xdr:rowOff>
    </xdr:from>
    <xdr:ext cx="762000" cy="259045"/>
    <xdr:sp macro="" textlink="">
      <xdr:nvSpPr>
        <xdr:cNvPr id="134" name="テキスト ボックス 133"/>
        <xdr:cNvSpPr txBox="1"/>
      </xdr:nvSpPr>
      <xdr:spPr>
        <a:xfrm>
          <a:off x="3225800" y="71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90328</xdr:rowOff>
    </xdr:from>
    <xdr:to>
      <xdr:col>15</xdr:col>
      <xdr:colOff>101600</xdr:colOff>
      <xdr:row>37</xdr:row>
      <xdr:rowOff>20478</xdr:rowOff>
    </xdr:to>
    <xdr:sp macro="" textlink="">
      <xdr:nvSpPr>
        <xdr:cNvPr id="135" name="楕円 134"/>
        <xdr:cNvSpPr/>
      </xdr:nvSpPr>
      <xdr:spPr bwMode="auto">
        <a:xfrm>
          <a:off x="2857500" y="704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5255</xdr:rowOff>
    </xdr:from>
    <xdr:ext cx="762000" cy="259045"/>
    <xdr:sp macro="" textlink="">
      <xdr:nvSpPr>
        <xdr:cNvPr id="136" name="テキスト ボックス 135"/>
        <xdr:cNvSpPr txBox="1"/>
      </xdr:nvSpPr>
      <xdr:spPr>
        <a:xfrm>
          <a:off x="2527300" y="712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93218</xdr:rowOff>
    </xdr:from>
    <xdr:to>
      <xdr:col>24</xdr:col>
      <xdr:colOff>63500</xdr:colOff>
      <xdr:row>37</xdr:row>
      <xdr:rowOff>125908</xdr:rowOff>
    </xdr:to>
    <xdr:cxnSp macro="">
      <xdr:nvCxnSpPr>
        <xdr:cNvPr id="61" name="直線コネクタ 60"/>
        <xdr:cNvCxnSpPr/>
      </xdr:nvCxnSpPr>
      <xdr:spPr>
        <a:xfrm flipV="1">
          <a:off x="3797300" y="6436868"/>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125908</xdr:rowOff>
    </xdr:from>
    <xdr:to>
      <xdr:col>19</xdr:col>
      <xdr:colOff>177800</xdr:colOff>
      <xdr:row>37</xdr:row>
      <xdr:rowOff>153569</xdr:rowOff>
    </xdr:to>
    <xdr:cxnSp macro="">
      <xdr:nvCxnSpPr>
        <xdr:cNvPr id="64" name="直線コネクタ 63"/>
        <xdr:cNvCxnSpPr/>
      </xdr:nvCxnSpPr>
      <xdr:spPr>
        <a:xfrm flipV="1">
          <a:off x="2908300" y="6469558"/>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66802</xdr:rowOff>
    </xdr:from>
    <xdr:to>
      <xdr:col>20</xdr:col>
      <xdr:colOff>38100</xdr:colOff>
      <xdr:row>35</xdr:row>
      <xdr:rowOff>168402</xdr:rowOff>
    </xdr:to>
    <xdr:sp macro="" textlink="">
      <xdr:nvSpPr>
        <xdr:cNvPr id="65" name="フローチャート: 判断 64"/>
        <xdr:cNvSpPr/>
      </xdr:nvSpPr>
      <xdr:spPr>
        <a:xfrm>
          <a:off x="3746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13479</xdr:rowOff>
    </xdr:from>
    <xdr:ext cx="534377" cy="259045"/>
    <xdr:sp macro="" textlink="">
      <xdr:nvSpPr>
        <xdr:cNvPr id="66" name="テキスト ボックス 65"/>
        <xdr:cNvSpPr txBox="1"/>
      </xdr:nvSpPr>
      <xdr:spPr>
        <a:xfrm>
          <a:off x="3530111" y="58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118935</xdr:rowOff>
    </xdr:from>
    <xdr:to>
      <xdr:col>15</xdr:col>
      <xdr:colOff>50800</xdr:colOff>
      <xdr:row>37</xdr:row>
      <xdr:rowOff>153569</xdr:rowOff>
    </xdr:to>
    <xdr:cxnSp macro="">
      <xdr:nvCxnSpPr>
        <xdr:cNvPr id="67" name="直線コネクタ 66"/>
        <xdr:cNvCxnSpPr/>
      </xdr:nvCxnSpPr>
      <xdr:spPr>
        <a:xfrm>
          <a:off x="2019300" y="6462585"/>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76860</xdr:rowOff>
    </xdr:from>
    <xdr:to>
      <xdr:col>15</xdr:col>
      <xdr:colOff>101600</xdr:colOff>
      <xdr:row>36</xdr:row>
      <xdr:rowOff>7010</xdr:rowOff>
    </xdr:to>
    <xdr:sp macro="" textlink="">
      <xdr:nvSpPr>
        <xdr:cNvPr id="68" name="フローチャート: 判断 67"/>
        <xdr:cNvSpPr/>
      </xdr:nvSpPr>
      <xdr:spPr>
        <a:xfrm>
          <a:off x="2857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23537</xdr:rowOff>
    </xdr:from>
    <xdr:ext cx="534377" cy="259045"/>
    <xdr:sp macro="" textlink="">
      <xdr:nvSpPr>
        <xdr:cNvPr id="69" name="テキスト ボックス 68"/>
        <xdr:cNvSpPr txBox="1"/>
      </xdr:nvSpPr>
      <xdr:spPr>
        <a:xfrm>
          <a:off x="2641111" y="5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97333</xdr:rowOff>
    </xdr:from>
    <xdr:to>
      <xdr:col>10</xdr:col>
      <xdr:colOff>114300</xdr:colOff>
      <xdr:row>37</xdr:row>
      <xdr:rowOff>118935</xdr:rowOff>
    </xdr:to>
    <xdr:cxnSp macro="">
      <xdr:nvCxnSpPr>
        <xdr:cNvPr id="70" name="直線コネクタ 69"/>
        <xdr:cNvCxnSpPr/>
      </xdr:nvCxnSpPr>
      <xdr:spPr>
        <a:xfrm>
          <a:off x="1130300" y="6440983"/>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15291</xdr:rowOff>
    </xdr:from>
    <xdr:to>
      <xdr:col>10</xdr:col>
      <xdr:colOff>165100</xdr:colOff>
      <xdr:row>35</xdr:row>
      <xdr:rowOff>116891</xdr:rowOff>
    </xdr:to>
    <xdr:sp macro="" textlink="">
      <xdr:nvSpPr>
        <xdr:cNvPr id="71" name="フローチャート: 判断 70"/>
        <xdr:cNvSpPr/>
      </xdr:nvSpPr>
      <xdr:spPr>
        <a:xfrm>
          <a:off x="1968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133418</xdr:rowOff>
    </xdr:from>
    <xdr:ext cx="534377" cy="259045"/>
    <xdr:sp macro="" textlink="">
      <xdr:nvSpPr>
        <xdr:cNvPr id="72" name="テキスト ボックス 71"/>
        <xdr:cNvSpPr txBox="1"/>
      </xdr:nvSpPr>
      <xdr:spPr>
        <a:xfrm>
          <a:off x="1752111" y="57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160545</xdr:rowOff>
    </xdr:from>
    <xdr:ext cx="534377" cy="259045"/>
    <xdr:sp macro="" textlink="">
      <xdr:nvSpPr>
        <xdr:cNvPr id="74" name="テキスト ボックス 73"/>
        <xdr:cNvSpPr txBox="1"/>
      </xdr:nvSpPr>
      <xdr:spPr>
        <a:xfrm>
          <a:off x="863111" y="58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42418</xdr:rowOff>
    </xdr:from>
    <xdr:to>
      <xdr:col>24</xdr:col>
      <xdr:colOff>114300</xdr:colOff>
      <xdr:row>37</xdr:row>
      <xdr:rowOff>144018</xdr:rowOff>
    </xdr:to>
    <xdr:sp macro="" textlink="">
      <xdr:nvSpPr>
        <xdr:cNvPr id="80" name="楕円 79"/>
        <xdr:cNvSpPr/>
      </xdr:nvSpPr>
      <xdr:spPr>
        <a:xfrm>
          <a:off x="45847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20845</xdr:rowOff>
    </xdr:from>
    <xdr:ext cx="534377" cy="259045"/>
    <xdr:sp macro="" textlink="">
      <xdr:nvSpPr>
        <xdr:cNvPr id="81" name="人件費該当値テキスト"/>
        <xdr:cNvSpPr txBox="1"/>
      </xdr:nvSpPr>
      <xdr:spPr>
        <a:xfrm>
          <a:off x="4686300" y="63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75108</xdr:rowOff>
    </xdr:from>
    <xdr:to>
      <xdr:col>20</xdr:col>
      <xdr:colOff>38100</xdr:colOff>
      <xdr:row>38</xdr:row>
      <xdr:rowOff>5258</xdr:rowOff>
    </xdr:to>
    <xdr:sp macro="" textlink="">
      <xdr:nvSpPr>
        <xdr:cNvPr id="82" name="楕円 81"/>
        <xdr:cNvSpPr/>
      </xdr:nvSpPr>
      <xdr:spPr>
        <a:xfrm>
          <a:off x="3746500" y="64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167835</xdr:rowOff>
    </xdr:from>
    <xdr:ext cx="534377" cy="259045"/>
    <xdr:sp macro="" textlink="">
      <xdr:nvSpPr>
        <xdr:cNvPr id="83" name="テキスト ボックス 82"/>
        <xdr:cNvSpPr txBox="1"/>
      </xdr:nvSpPr>
      <xdr:spPr>
        <a:xfrm>
          <a:off x="3530111" y="65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102769</xdr:rowOff>
    </xdr:from>
    <xdr:to>
      <xdr:col>15</xdr:col>
      <xdr:colOff>101600</xdr:colOff>
      <xdr:row>38</xdr:row>
      <xdr:rowOff>32919</xdr:rowOff>
    </xdr:to>
    <xdr:sp macro="" textlink="">
      <xdr:nvSpPr>
        <xdr:cNvPr id="84" name="楕円 83"/>
        <xdr:cNvSpPr/>
      </xdr:nvSpPr>
      <xdr:spPr>
        <a:xfrm>
          <a:off x="2857500" y="64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24045</xdr:rowOff>
    </xdr:from>
    <xdr:ext cx="534377" cy="259045"/>
    <xdr:sp macro="" textlink="">
      <xdr:nvSpPr>
        <xdr:cNvPr id="85" name="テキスト ボックス 84"/>
        <xdr:cNvSpPr txBox="1"/>
      </xdr:nvSpPr>
      <xdr:spPr>
        <a:xfrm>
          <a:off x="2641111" y="65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68135</xdr:rowOff>
    </xdr:from>
    <xdr:to>
      <xdr:col>10</xdr:col>
      <xdr:colOff>165100</xdr:colOff>
      <xdr:row>37</xdr:row>
      <xdr:rowOff>169735</xdr:rowOff>
    </xdr:to>
    <xdr:sp macro="" textlink="">
      <xdr:nvSpPr>
        <xdr:cNvPr id="86" name="楕円 85"/>
        <xdr:cNvSpPr/>
      </xdr:nvSpPr>
      <xdr:spPr>
        <a:xfrm>
          <a:off x="1968500" y="64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160862</xdr:rowOff>
    </xdr:from>
    <xdr:ext cx="534377" cy="259045"/>
    <xdr:sp macro="" textlink="">
      <xdr:nvSpPr>
        <xdr:cNvPr id="87" name="テキスト ボックス 86"/>
        <xdr:cNvSpPr txBox="1"/>
      </xdr:nvSpPr>
      <xdr:spPr>
        <a:xfrm>
          <a:off x="1752111" y="65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46533</xdr:rowOff>
    </xdr:from>
    <xdr:to>
      <xdr:col>6</xdr:col>
      <xdr:colOff>38100</xdr:colOff>
      <xdr:row>37</xdr:row>
      <xdr:rowOff>148133</xdr:rowOff>
    </xdr:to>
    <xdr:sp macro="" textlink="">
      <xdr:nvSpPr>
        <xdr:cNvPr id="88" name="楕円 87"/>
        <xdr:cNvSpPr/>
      </xdr:nvSpPr>
      <xdr:spPr>
        <a:xfrm>
          <a:off x="1079500" y="63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139260</xdr:rowOff>
    </xdr:from>
    <xdr:ext cx="534377" cy="259045"/>
    <xdr:sp macro="" textlink="">
      <xdr:nvSpPr>
        <xdr:cNvPr id="89" name="テキスト ボックス 88"/>
        <xdr:cNvSpPr txBox="1"/>
      </xdr:nvSpPr>
      <xdr:spPr>
        <a:xfrm>
          <a:off x="863111" y="64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108103</xdr:rowOff>
    </xdr:from>
    <xdr:to>
      <xdr:col>24</xdr:col>
      <xdr:colOff>63500</xdr:colOff>
      <xdr:row>57</xdr:row>
      <xdr:rowOff>138912</xdr:rowOff>
    </xdr:to>
    <xdr:cxnSp macro="">
      <xdr:nvCxnSpPr>
        <xdr:cNvPr id="119" name="直線コネクタ 118"/>
        <xdr:cNvCxnSpPr/>
      </xdr:nvCxnSpPr>
      <xdr:spPr>
        <a:xfrm flipV="1">
          <a:off x="3797300" y="9880753"/>
          <a:ext cx="838200" cy="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138912</xdr:rowOff>
    </xdr:from>
    <xdr:to>
      <xdr:col>19</xdr:col>
      <xdr:colOff>177800</xdr:colOff>
      <xdr:row>57</xdr:row>
      <xdr:rowOff>148349</xdr:rowOff>
    </xdr:to>
    <xdr:cxnSp macro="">
      <xdr:nvCxnSpPr>
        <xdr:cNvPr id="122" name="直線コネクタ 121"/>
        <xdr:cNvCxnSpPr/>
      </xdr:nvCxnSpPr>
      <xdr:spPr>
        <a:xfrm flipV="1">
          <a:off x="2908300" y="9911562"/>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107011</xdr:rowOff>
    </xdr:from>
    <xdr:to>
      <xdr:col>20</xdr:col>
      <xdr:colOff>38100</xdr:colOff>
      <xdr:row>58</xdr:row>
      <xdr:rowOff>37161</xdr:rowOff>
    </xdr:to>
    <xdr:sp macro="" textlink="">
      <xdr:nvSpPr>
        <xdr:cNvPr id="123" name="フローチャート: 判断 122"/>
        <xdr:cNvSpPr/>
      </xdr:nvSpPr>
      <xdr:spPr>
        <a:xfrm>
          <a:off x="3746500" y="9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28288</xdr:rowOff>
    </xdr:from>
    <xdr:ext cx="534377" cy="259045"/>
    <xdr:sp macro="" textlink="">
      <xdr:nvSpPr>
        <xdr:cNvPr id="124" name="テキスト ボックス 123"/>
        <xdr:cNvSpPr txBox="1"/>
      </xdr:nvSpPr>
      <xdr:spPr>
        <a:xfrm>
          <a:off x="3530111" y="99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148349</xdr:rowOff>
    </xdr:from>
    <xdr:to>
      <xdr:col>15</xdr:col>
      <xdr:colOff>50800</xdr:colOff>
      <xdr:row>57</xdr:row>
      <xdr:rowOff>154622</xdr:rowOff>
    </xdr:to>
    <xdr:cxnSp macro="">
      <xdr:nvCxnSpPr>
        <xdr:cNvPr id="125" name="直線コネクタ 124"/>
        <xdr:cNvCxnSpPr/>
      </xdr:nvCxnSpPr>
      <xdr:spPr>
        <a:xfrm flipV="1">
          <a:off x="2019300" y="9920999"/>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112293</xdr:rowOff>
    </xdr:from>
    <xdr:to>
      <xdr:col>15</xdr:col>
      <xdr:colOff>101600</xdr:colOff>
      <xdr:row>58</xdr:row>
      <xdr:rowOff>42443</xdr:rowOff>
    </xdr:to>
    <xdr:sp macro="" textlink="">
      <xdr:nvSpPr>
        <xdr:cNvPr id="126" name="フローチャート: 判断 125"/>
        <xdr:cNvSpPr/>
      </xdr:nvSpPr>
      <xdr:spPr>
        <a:xfrm>
          <a:off x="2857500" y="98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33570</xdr:rowOff>
    </xdr:from>
    <xdr:ext cx="534377" cy="259045"/>
    <xdr:sp macro="" textlink="">
      <xdr:nvSpPr>
        <xdr:cNvPr id="127" name="テキスト ボックス 126"/>
        <xdr:cNvSpPr txBox="1"/>
      </xdr:nvSpPr>
      <xdr:spPr>
        <a:xfrm>
          <a:off x="2641111" y="99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154622</xdr:rowOff>
    </xdr:from>
    <xdr:to>
      <xdr:col>10</xdr:col>
      <xdr:colOff>114300</xdr:colOff>
      <xdr:row>57</xdr:row>
      <xdr:rowOff>159144</xdr:rowOff>
    </xdr:to>
    <xdr:cxnSp macro="">
      <xdr:nvCxnSpPr>
        <xdr:cNvPr id="128" name="直線コネクタ 127"/>
        <xdr:cNvCxnSpPr/>
      </xdr:nvCxnSpPr>
      <xdr:spPr>
        <a:xfrm flipV="1">
          <a:off x="1130300" y="9927272"/>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118211</xdr:rowOff>
    </xdr:from>
    <xdr:to>
      <xdr:col>10</xdr:col>
      <xdr:colOff>165100</xdr:colOff>
      <xdr:row>58</xdr:row>
      <xdr:rowOff>48361</xdr:rowOff>
    </xdr:to>
    <xdr:sp macro="" textlink="">
      <xdr:nvSpPr>
        <xdr:cNvPr id="129" name="フローチャート: 判断 128"/>
        <xdr:cNvSpPr/>
      </xdr:nvSpPr>
      <xdr:spPr>
        <a:xfrm>
          <a:off x="1968500" y="989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39488</xdr:rowOff>
    </xdr:from>
    <xdr:ext cx="534377" cy="259045"/>
    <xdr:sp macro="" textlink="">
      <xdr:nvSpPr>
        <xdr:cNvPr id="130" name="テキスト ボックス 129"/>
        <xdr:cNvSpPr txBox="1"/>
      </xdr:nvSpPr>
      <xdr:spPr>
        <a:xfrm>
          <a:off x="1752111" y="99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133833</xdr:rowOff>
    </xdr:from>
    <xdr:to>
      <xdr:col>6</xdr:col>
      <xdr:colOff>38100</xdr:colOff>
      <xdr:row>58</xdr:row>
      <xdr:rowOff>63983</xdr:rowOff>
    </xdr:to>
    <xdr:sp macro="" textlink="">
      <xdr:nvSpPr>
        <xdr:cNvPr id="131" name="フローチャート: 判断 130"/>
        <xdr:cNvSpPr/>
      </xdr:nvSpPr>
      <xdr:spPr>
        <a:xfrm>
          <a:off x="1079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55110</xdr:rowOff>
    </xdr:from>
    <xdr:ext cx="534377" cy="259045"/>
    <xdr:sp macro="" textlink="">
      <xdr:nvSpPr>
        <xdr:cNvPr id="132" name="テキスト ボックス 131"/>
        <xdr:cNvSpPr txBox="1"/>
      </xdr:nvSpPr>
      <xdr:spPr>
        <a:xfrm>
          <a:off x="863111" y="99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57303</xdr:rowOff>
    </xdr:from>
    <xdr:to>
      <xdr:col>24</xdr:col>
      <xdr:colOff>114300</xdr:colOff>
      <xdr:row>57</xdr:row>
      <xdr:rowOff>158903</xdr:rowOff>
    </xdr:to>
    <xdr:sp macro="" textlink="">
      <xdr:nvSpPr>
        <xdr:cNvPr id="138" name="楕円 137"/>
        <xdr:cNvSpPr/>
      </xdr:nvSpPr>
      <xdr:spPr>
        <a:xfrm>
          <a:off x="4584700" y="98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80180</xdr:rowOff>
    </xdr:from>
    <xdr:ext cx="534377" cy="259045"/>
    <xdr:sp macro="" textlink="">
      <xdr:nvSpPr>
        <xdr:cNvPr id="139" name="物件費該当値テキスト"/>
        <xdr:cNvSpPr txBox="1"/>
      </xdr:nvSpPr>
      <xdr:spPr>
        <a:xfrm>
          <a:off x="4686300" y="96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88112</xdr:rowOff>
    </xdr:from>
    <xdr:to>
      <xdr:col>20</xdr:col>
      <xdr:colOff>38100</xdr:colOff>
      <xdr:row>58</xdr:row>
      <xdr:rowOff>18262</xdr:rowOff>
    </xdr:to>
    <xdr:sp macro="" textlink="">
      <xdr:nvSpPr>
        <xdr:cNvPr id="140" name="楕円 139"/>
        <xdr:cNvSpPr/>
      </xdr:nvSpPr>
      <xdr:spPr>
        <a:xfrm>
          <a:off x="3746500" y="98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34789</xdr:rowOff>
    </xdr:from>
    <xdr:ext cx="534377" cy="259045"/>
    <xdr:sp macro="" textlink="">
      <xdr:nvSpPr>
        <xdr:cNvPr id="141" name="テキスト ボックス 140"/>
        <xdr:cNvSpPr txBox="1"/>
      </xdr:nvSpPr>
      <xdr:spPr>
        <a:xfrm>
          <a:off x="3530111" y="96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97549</xdr:rowOff>
    </xdr:from>
    <xdr:to>
      <xdr:col>15</xdr:col>
      <xdr:colOff>101600</xdr:colOff>
      <xdr:row>58</xdr:row>
      <xdr:rowOff>27699</xdr:rowOff>
    </xdr:to>
    <xdr:sp macro="" textlink="">
      <xdr:nvSpPr>
        <xdr:cNvPr id="142" name="楕円 141"/>
        <xdr:cNvSpPr/>
      </xdr:nvSpPr>
      <xdr:spPr>
        <a:xfrm>
          <a:off x="2857500" y="98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44226</xdr:rowOff>
    </xdr:from>
    <xdr:ext cx="534377" cy="259045"/>
    <xdr:sp macro="" textlink="">
      <xdr:nvSpPr>
        <xdr:cNvPr id="143" name="テキスト ボックス 142"/>
        <xdr:cNvSpPr txBox="1"/>
      </xdr:nvSpPr>
      <xdr:spPr>
        <a:xfrm>
          <a:off x="2641111" y="96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103822</xdr:rowOff>
    </xdr:from>
    <xdr:to>
      <xdr:col>10</xdr:col>
      <xdr:colOff>165100</xdr:colOff>
      <xdr:row>58</xdr:row>
      <xdr:rowOff>33972</xdr:rowOff>
    </xdr:to>
    <xdr:sp macro="" textlink="">
      <xdr:nvSpPr>
        <xdr:cNvPr id="144" name="楕円 143"/>
        <xdr:cNvSpPr/>
      </xdr:nvSpPr>
      <xdr:spPr>
        <a:xfrm>
          <a:off x="1968500" y="98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50499</xdr:rowOff>
    </xdr:from>
    <xdr:ext cx="534377" cy="259045"/>
    <xdr:sp macro="" textlink="">
      <xdr:nvSpPr>
        <xdr:cNvPr id="145" name="テキスト ボックス 144"/>
        <xdr:cNvSpPr txBox="1"/>
      </xdr:nvSpPr>
      <xdr:spPr>
        <a:xfrm>
          <a:off x="1752111" y="96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108344</xdr:rowOff>
    </xdr:from>
    <xdr:to>
      <xdr:col>6</xdr:col>
      <xdr:colOff>38100</xdr:colOff>
      <xdr:row>58</xdr:row>
      <xdr:rowOff>38494</xdr:rowOff>
    </xdr:to>
    <xdr:sp macro="" textlink="">
      <xdr:nvSpPr>
        <xdr:cNvPr id="146" name="楕円 145"/>
        <xdr:cNvSpPr/>
      </xdr:nvSpPr>
      <xdr:spPr>
        <a:xfrm>
          <a:off x="1079500" y="98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55021</xdr:rowOff>
    </xdr:from>
    <xdr:ext cx="534377" cy="259045"/>
    <xdr:sp macro="" textlink="">
      <xdr:nvSpPr>
        <xdr:cNvPr id="147" name="テキスト ボックス 146"/>
        <xdr:cNvSpPr txBox="1"/>
      </xdr:nvSpPr>
      <xdr:spPr>
        <a:xfrm>
          <a:off x="863111" y="96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39770</xdr:rowOff>
    </xdr:from>
    <xdr:to>
      <xdr:col>24</xdr:col>
      <xdr:colOff>63500</xdr:colOff>
      <xdr:row>76</xdr:row>
      <xdr:rowOff>46954</xdr:rowOff>
    </xdr:to>
    <xdr:cxnSp macro="">
      <xdr:nvCxnSpPr>
        <xdr:cNvPr id="178" name="直線コネクタ 177"/>
        <xdr:cNvCxnSpPr/>
      </xdr:nvCxnSpPr>
      <xdr:spPr>
        <a:xfrm>
          <a:off x="3797300" y="13069970"/>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24420</xdr:rowOff>
    </xdr:from>
    <xdr:to>
      <xdr:col>19</xdr:col>
      <xdr:colOff>177800</xdr:colOff>
      <xdr:row>76</xdr:row>
      <xdr:rowOff>39770</xdr:rowOff>
    </xdr:to>
    <xdr:cxnSp macro="">
      <xdr:nvCxnSpPr>
        <xdr:cNvPr id="181" name="直線コネクタ 180"/>
        <xdr:cNvCxnSpPr/>
      </xdr:nvCxnSpPr>
      <xdr:spPr>
        <a:xfrm>
          <a:off x="2908300" y="13054620"/>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161289</xdr:rowOff>
    </xdr:from>
    <xdr:to>
      <xdr:col>20</xdr:col>
      <xdr:colOff>38100</xdr:colOff>
      <xdr:row>76</xdr:row>
      <xdr:rowOff>91439</xdr:rowOff>
    </xdr:to>
    <xdr:sp macro="" textlink="">
      <xdr:nvSpPr>
        <xdr:cNvPr id="182" name="フローチャート: 判断 181"/>
        <xdr:cNvSpPr/>
      </xdr:nvSpPr>
      <xdr:spPr>
        <a:xfrm>
          <a:off x="3746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82566</xdr:rowOff>
    </xdr:from>
    <xdr:ext cx="469744" cy="259045"/>
    <xdr:sp macro="" textlink="">
      <xdr:nvSpPr>
        <xdr:cNvPr id="183" name="テキスト ボックス 182"/>
        <xdr:cNvSpPr txBox="1"/>
      </xdr:nvSpPr>
      <xdr:spPr>
        <a:xfrm>
          <a:off x="3562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24420</xdr:rowOff>
    </xdr:from>
    <xdr:to>
      <xdr:col>15</xdr:col>
      <xdr:colOff>50800</xdr:colOff>
      <xdr:row>76</xdr:row>
      <xdr:rowOff>116839</xdr:rowOff>
    </xdr:to>
    <xdr:cxnSp macro="">
      <xdr:nvCxnSpPr>
        <xdr:cNvPr id="184" name="直線コネクタ 183"/>
        <xdr:cNvCxnSpPr/>
      </xdr:nvCxnSpPr>
      <xdr:spPr>
        <a:xfrm flipV="1">
          <a:off x="2019300" y="13054620"/>
          <a:ext cx="889000" cy="9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67019</xdr:rowOff>
    </xdr:from>
    <xdr:to>
      <xdr:col>15</xdr:col>
      <xdr:colOff>101600</xdr:colOff>
      <xdr:row>76</xdr:row>
      <xdr:rowOff>168619</xdr:rowOff>
    </xdr:to>
    <xdr:sp macro="" textlink="">
      <xdr:nvSpPr>
        <xdr:cNvPr id="185" name="フローチャート: 判断 184"/>
        <xdr:cNvSpPr/>
      </xdr:nvSpPr>
      <xdr:spPr>
        <a:xfrm>
          <a:off x="2857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159746</xdr:rowOff>
    </xdr:from>
    <xdr:ext cx="469744" cy="259045"/>
    <xdr:sp macro="" textlink="">
      <xdr:nvSpPr>
        <xdr:cNvPr id="186" name="テキスト ボックス 185"/>
        <xdr:cNvSpPr txBox="1"/>
      </xdr:nvSpPr>
      <xdr:spPr>
        <a:xfrm>
          <a:off x="2673428" y="13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116839</xdr:rowOff>
    </xdr:from>
    <xdr:to>
      <xdr:col>10</xdr:col>
      <xdr:colOff>114300</xdr:colOff>
      <xdr:row>77</xdr:row>
      <xdr:rowOff>11685</xdr:rowOff>
    </xdr:to>
    <xdr:cxnSp macro="">
      <xdr:nvCxnSpPr>
        <xdr:cNvPr id="187" name="直線コネクタ 186"/>
        <xdr:cNvCxnSpPr/>
      </xdr:nvCxnSpPr>
      <xdr:spPr>
        <a:xfrm flipV="1">
          <a:off x="1130300" y="13147039"/>
          <a:ext cx="889000" cy="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100983</xdr:rowOff>
    </xdr:from>
    <xdr:to>
      <xdr:col>10</xdr:col>
      <xdr:colOff>165100</xdr:colOff>
      <xdr:row>77</xdr:row>
      <xdr:rowOff>31133</xdr:rowOff>
    </xdr:to>
    <xdr:sp macro="" textlink="">
      <xdr:nvSpPr>
        <xdr:cNvPr id="188" name="フローチャート: 判断 187"/>
        <xdr:cNvSpPr/>
      </xdr:nvSpPr>
      <xdr:spPr>
        <a:xfrm>
          <a:off x="1968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22260</xdr:rowOff>
    </xdr:from>
    <xdr:ext cx="469744" cy="259045"/>
    <xdr:sp macro="" textlink="">
      <xdr:nvSpPr>
        <xdr:cNvPr id="189" name="テキスト ボックス 188"/>
        <xdr:cNvSpPr txBox="1"/>
      </xdr:nvSpPr>
      <xdr:spPr>
        <a:xfrm>
          <a:off x="1784428" y="132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85525</xdr:rowOff>
    </xdr:from>
    <xdr:to>
      <xdr:col>6</xdr:col>
      <xdr:colOff>38100</xdr:colOff>
      <xdr:row>77</xdr:row>
      <xdr:rowOff>15675</xdr:rowOff>
    </xdr:to>
    <xdr:sp macro="" textlink="">
      <xdr:nvSpPr>
        <xdr:cNvPr id="190" name="フローチャート: 判断 189"/>
        <xdr:cNvSpPr/>
      </xdr:nvSpPr>
      <xdr:spPr>
        <a:xfrm>
          <a:off x="1079500" y="1311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32203</xdr:rowOff>
    </xdr:from>
    <xdr:ext cx="469744" cy="259045"/>
    <xdr:sp macro="" textlink="">
      <xdr:nvSpPr>
        <xdr:cNvPr id="191" name="テキスト ボックス 190"/>
        <xdr:cNvSpPr txBox="1"/>
      </xdr:nvSpPr>
      <xdr:spPr>
        <a:xfrm>
          <a:off x="895428" y="128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167604</xdr:rowOff>
    </xdr:from>
    <xdr:to>
      <xdr:col>24</xdr:col>
      <xdr:colOff>114300</xdr:colOff>
      <xdr:row>76</xdr:row>
      <xdr:rowOff>97754</xdr:rowOff>
    </xdr:to>
    <xdr:sp macro="" textlink="">
      <xdr:nvSpPr>
        <xdr:cNvPr id="197" name="楕円 196"/>
        <xdr:cNvSpPr/>
      </xdr:nvSpPr>
      <xdr:spPr>
        <a:xfrm>
          <a:off x="4584700" y="130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19031</xdr:rowOff>
    </xdr:from>
    <xdr:ext cx="469744" cy="259045"/>
    <xdr:sp macro="" textlink="">
      <xdr:nvSpPr>
        <xdr:cNvPr id="198" name="維持補修費該当値テキスト"/>
        <xdr:cNvSpPr txBox="1"/>
      </xdr:nvSpPr>
      <xdr:spPr>
        <a:xfrm>
          <a:off x="4686300" y="128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160420</xdr:rowOff>
    </xdr:from>
    <xdr:to>
      <xdr:col>20</xdr:col>
      <xdr:colOff>38100</xdr:colOff>
      <xdr:row>76</xdr:row>
      <xdr:rowOff>90570</xdr:rowOff>
    </xdr:to>
    <xdr:sp macro="" textlink="">
      <xdr:nvSpPr>
        <xdr:cNvPr id="199" name="楕円 198"/>
        <xdr:cNvSpPr/>
      </xdr:nvSpPr>
      <xdr:spPr>
        <a:xfrm>
          <a:off x="3746500" y="13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107096</xdr:rowOff>
    </xdr:from>
    <xdr:ext cx="469744" cy="259045"/>
    <xdr:sp macro="" textlink="">
      <xdr:nvSpPr>
        <xdr:cNvPr id="200" name="テキスト ボックス 199"/>
        <xdr:cNvSpPr txBox="1"/>
      </xdr:nvSpPr>
      <xdr:spPr>
        <a:xfrm>
          <a:off x="3562428" y="127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145070</xdr:rowOff>
    </xdr:from>
    <xdr:to>
      <xdr:col>15</xdr:col>
      <xdr:colOff>101600</xdr:colOff>
      <xdr:row>76</xdr:row>
      <xdr:rowOff>75220</xdr:rowOff>
    </xdr:to>
    <xdr:sp macro="" textlink="">
      <xdr:nvSpPr>
        <xdr:cNvPr id="201" name="楕円 200"/>
        <xdr:cNvSpPr/>
      </xdr:nvSpPr>
      <xdr:spPr>
        <a:xfrm>
          <a:off x="2857500" y="1300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91747</xdr:rowOff>
    </xdr:from>
    <xdr:ext cx="469744" cy="259045"/>
    <xdr:sp macro="" textlink="">
      <xdr:nvSpPr>
        <xdr:cNvPr id="202" name="テキスト ボックス 201"/>
        <xdr:cNvSpPr txBox="1"/>
      </xdr:nvSpPr>
      <xdr:spPr>
        <a:xfrm>
          <a:off x="2673428" y="1277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66039</xdr:rowOff>
    </xdr:from>
    <xdr:to>
      <xdr:col>10</xdr:col>
      <xdr:colOff>165100</xdr:colOff>
      <xdr:row>76</xdr:row>
      <xdr:rowOff>167639</xdr:rowOff>
    </xdr:to>
    <xdr:sp macro="" textlink="">
      <xdr:nvSpPr>
        <xdr:cNvPr id="203" name="楕円 202"/>
        <xdr:cNvSpPr/>
      </xdr:nvSpPr>
      <xdr:spPr>
        <a:xfrm>
          <a:off x="1968500" y="130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12717</xdr:rowOff>
    </xdr:from>
    <xdr:ext cx="469744" cy="259045"/>
    <xdr:sp macro="" textlink="">
      <xdr:nvSpPr>
        <xdr:cNvPr id="204" name="テキスト ボックス 203"/>
        <xdr:cNvSpPr txBox="1"/>
      </xdr:nvSpPr>
      <xdr:spPr>
        <a:xfrm>
          <a:off x="1784428" y="1287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205" name="楕円 204"/>
        <xdr:cNvSpPr/>
      </xdr:nvSpPr>
      <xdr:spPr>
        <a:xfrm>
          <a:off x="1079500" y="131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53612</xdr:rowOff>
    </xdr:from>
    <xdr:ext cx="469744" cy="259045"/>
    <xdr:sp macro="" textlink="">
      <xdr:nvSpPr>
        <xdr:cNvPr id="206" name="テキスト ボックス 205"/>
        <xdr:cNvSpPr txBox="1"/>
      </xdr:nvSpPr>
      <xdr:spPr>
        <a:xfrm>
          <a:off x="895428" y="1325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134353</xdr:rowOff>
    </xdr:from>
    <xdr:to>
      <xdr:col>24</xdr:col>
      <xdr:colOff>63500</xdr:colOff>
      <xdr:row>96</xdr:row>
      <xdr:rowOff>135306</xdr:rowOff>
    </xdr:to>
    <xdr:cxnSp macro="">
      <xdr:nvCxnSpPr>
        <xdr:cNvPr id="236" name="直線コネクタ 235"/>
        <xdr:cNvCxnSpPr/>
      </xdr:nvCxnSpPr>
      <xdr:spPr>
        <a:xfrm flipV="1">
          <a:off x="3797300" y="16593553"/>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135306</xdr:rowOff>
    </xdr:from>
    <xdr:to>
      <xdr:col>19</xdr:col>
      <xdr:colOff>177800</xdr:colOff>
      <xdr:row>96</xdr:row>
      <xdr:rowOff>165912</xdr:rowOff>
    </xdr:to>
    <xdr:cxnSp macro="">
      <xdr:nvCxnSpPr>
        <xdr:cNvPr id="239" name="直線コネクタ 238"/>
        <xdr:cNvCxnSpPr/>
      </xdr:nvCxnSpPr>
      <xdr:spPr>
        <a:xfrm flipV="1">
          <a:off x="2908300" y="16594506"/>
          <a:ext cx="8890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90323</xdr:rowOff>
    </xdr:from>
    <xdr:to>
      <xdr:col>20</xdr:col>
      <xdr:colOff>38100</xdr:colOff>
      <xdr:row>97</xdr:row>
      <xdr:rowOff>20473</xdr:rowOff>
    </xdr:to>
    <xdr:sp macro="" textlink="">
      <xdr:nvSpPr>
        <xdr:cNvPr id="240" name="フローチャート: 判断 239"/>
        <xdr:cNvSpPr/>
      </xdr:nvSpPr>
      <xdr:spPr>
        <a:xfrm>
          <a:off x="3746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11600</xdr:rowOff>
    </xdr:from>
    <xdr:ext cx="534377" cy="259045"/>
    <xdr:sp macro="" textlink="">
      <xdr:nvSpPr>
        <xdr:cNvPr id="241" name="テキスト ボックス 240"/>
        <xdr:cNvSpPr txBox="1"/>
      </xdr:nvSpPr>
      <xdr:spPr>
        <a:xfrm>
          <a:off x="3530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165912</xdr:rowOff>
    </xdr:from>
    <xdr:to>
      <xdr:col>15</xdr:col>
      <xdr:colOff>50800</xdr:colOff>
      <xdr:row>97</xdr:row>
      <xdr:rowOff>46101</xdr:rowOff>
    </xdr:to>
    <xdr:cxnSp macro="">
      <xdr:nvCxnSpPr>
        <xdr:cNvPr id="242" name="直線コネクタ 241"/>
        <xdr:cNvCxnSpPr/>
      </xdr:nvCxnSpPr>
      <xdr:spPr>
        <a:xfrm flipV="1">
          <a:off x="2019300" y="16625112"/>
          <a:ext cx="889000" cy="5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120638</xdr:rowOff>
    </xdr:from>
    <xdr:to>
      <xdr:col>15</xdr:col>
      <xdr:colOff>101600</xdr:colOff>
      <xdr:row>97</xdr:row>
      <xdr:rowOff>50788</xdr:rowOff>
    </xdr:to>
    <xdr:sp macro="" textlink="">
      <xdr:nvSpPr>
        <xdr:cNvPr id="243" name="フローチャート: 判断 242"/>
        <xdr:cNvSpPr/>
      </xdr:nvSpPr>
      <xdr:spPr>
        <a:xfrm>
          <a:off x="2857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41915</xdr:rowOff>
    </xdr:from>
    <xdr:ext cx="534377" cy="259045"/>
    <xdr:sp macro="" textlink="">
      <xdr:nvSpPr>
        <xdr:cNvPr id="244" name="テキスト ボックス 243"/>
        <xdr:cNvSpPr txBox="1"/>
      </xdr:nvSpPr>
      <xdr:spPr>
        <a:xfrm>
          <a:off x="2641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46101</xdr:rowOff>
    </xdr:from>
    <xdr:to>
      <xdr:col>10</xdr:col>
      <xdr:colOff>114300</xdr:colOff>
      <xdr:row>97</xdr:row>
      <xdr:rowOff>77546</xdr:rowOff>
    </xdr:to>
    <xdr:cxnSp macro="">
      <xdr:nvCxnSpPr>
        <xdr:cNvPr id="245" name="直線コネクタ 244"/>
        <xdr:cNvCxnSpPr/>
      </xdr:nvCxnSpPr>
      <xdr:spPr>
        <a:xfrm flipV="1">
          <a:off x="1130300" y="16676751"/>
          <a:ext cx="8890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158065</xdr:rowOff>
    </xdr:from>
    <xdr:to>
      <xdr:col>10</xdr:col>
      <xdr:colOff>165100</xdr:colOff>
      <xdr:row>97</xdr:row>
      <xdr:rowOff>88215</xdr:rowOff>
    </xdr:to>
    <xdr:sp macro="" textlink="">
      <xdr:nvSpPr>
        <xdr:cNvPr id="246" name="フローチャート: 判断 245"/>
        <xdr:cNvSpPr/>
      </xdr:nvSpPr>
      <xdr:spPr>
        <a:xfrm>
          <a:off x="1968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104742</xdr:rowOff>
    </xdr:from>
    <xdr:ext cx="534377" cy="259045"/>
    <xdr:sp macro="" textlink="">
      <xdr:nvSpPr>
        <xdr:cNvPr id="247" name="テキスト ボックス 246"/>
        <xdr:cNvSpPr txBox="1"/>
      </xdr:nvSpPr>
      <xdr:spPr>
        <a:xfrm>
          <a:off x="1752111" y="163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30150</xdr:rowOff>
    </xdr:from>
    <xdr:to>
      <xdr:col>6</xdr:col>
      <xdr:colOff>38100</xdr:colOff>
      <xdr:row>97</xdr:row>
      <xdr:rowOff>131750</xdr:rowOff>
    </xdr:to>
    <xdr:sp macro="" textlink="">
      <xdr:nvSpPr>
        <xdr:cNvPr id="248" name="フローチャート: 判断 247"/>
        <xdr:cNvSpPr/>
      </xdr:nvSpPr>
      <xdr:spPr>
        <a:xfrm>
          <a:off x="1079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122877</xdr:rowOff>
    </xdr:from>
    <xdr:ext cx="534377" cy="259045"/>
    <xdr:sp macro="" textlink="">
      <xdr:nvSpPr>
        <xdr:cNvPr id="249" name="テキスト ボックス 248"/>
        <xdr:cNvSpPr txBox="1"/>
      </xdr:nvSpPr>
      <xdr:spPr>
        <a:xfrm>
          <a:off x="863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83553</xdr:rowOff>
    </xdr:from>
    <xdr:to>
      <xdr:col>24</xdr:col>
      <xdr:colOff>114300</xdr:colOff>
      <xdr:row>97</xdr:row>
      <xdr:rowOff>13703</xdr:rowOff>
    </xdr:to>
    <xdr:sp macro="" textlink="">
      <xdr:nvSpPr>
        <xdr:cNvPr id="255" name="楕円 254"/>
        <xdr:cNvSpPr/>
      </xdr:nvSpPr>
      <xdr:spPr>
        <a:xfrm>
          <a:off x="4584700" y="165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61980</xdr:rowOff>
    </xdr:from>
    <xdr:ext cx="534377" cy="259045"/>
    <xdr:sp macro="" textlink="">
      <xdr:nvSpPr>
        <xdr:cNvPr id="256" name="扶助費該当値テキスト"/>
        <xdr:cNvSpPr txBox="1"/>
      </xdr:nvSpPr>
      <xdr:spPr>
        <a:xfrm>
          <a:off x="4686300" y="165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84506</xdr:rowOff>
    </xdr:from>
    <xdr:to>
      <xdr:col>20</xdr:col>
      <xdr:colOff>38100</xdr:colOff>
      <xdr:row>97</xdr:row>
      <xdr:rowOff>14656</xdr:rowOff>
    </xdr:to>
    <xdr:sp macro="" textlink="">
      <xdr:nvSpPr>
        <xdr:cNvPr id="257" name="楕円 256"/>
        <xdr:cNvSpPr/>
      </xdr:nvSpPr>
      <xdr:spPr>
        <a:xfrm>
          <a:off x="3746500" y="165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31183</xdr:rowOff>
    </xdr:from>
    <xdr:ext cx="534377" cy="259045"/>
    <xdr:sp macro="" textlink="">
      <xdr:nvSpPr>
        <xdr:cNvPr id="258" name="テキスト ボックス 257"/>
        <xdr:cNvSpPr txBox="1"/>
      </xdr:nvSpPr>
      <xdr:spPr>
        <a:xfrm>
          <a:off x="3530111" y="163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115112</xdr:rowOff>
    </xdr:from>
    <xdr:to>
      <xdr:col>15</xdr:col>
      <xdr:colOff>101600</xdr:colOff>
      <xdr:row>97</xdr:row>
      <xdr:rowOff>45262</xdr:rowOff>
    </xdr:to>
    <xdr:sp macro="" textlink="">
      <xdr:nvSpPr>
        <xdr:cNvPr id="259" name="楕円 258"/>
        <xdr:cNvSpPr/>
      </xdr:nvSpPr>
      <xdr:spPr>
        <a:xfrm>
          <a:off x="2857500" y="165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61789</xdr:rowOff>
    </xdr:from>
    <xdr:ext cx="534377" cy="259045"/>
    <xdr:sp macro="" textlink="">
      <xdr:nvSpPr>
        <xdr:cNvPr id="260" name="テキスト ボックス 259"/>
        <xdr:cNvSpPr txBox="1"/>
      </xdr:nvSpPr>
      <xdr:spPr>
        <a:xfrm>
          <a:off x="2641111" y="163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166751</xdr:rowOff>
    </xdr:from>
    <xdr:to>
      <xdr:col>10</xdr:col>
      <xdr:colOff>165100</xdr:colOff>
      <xdr:row>97</xdr:row>
      <xdr:rowOff>96901</xdr:rowOff>
    </xdr:to>
    <xdr:sp macro="" textlink="">
      <xdr:nvSpPr>
        <xdr:cNvPr id="261" name="楕円 260"/>
        <xdr:cNvSpPr/>
      </xdr:nvSpPr>
      <xdr:spPr>
        <a:xfrm>
          <a:off x="1968500" y="166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88028</xdr:rowOff>
    </xdr:from>
    <xdr:ext cx="534377" cy="259045"/>
    <xdr:sp macro="" textlink="">
      <xdr:nvSpPr>
        <xdr:cNvPr id="262" name="テキスト ボックス 261"/>
        <xdr:cNvSpPr txBox="1"/>
      </xdr:nvSpPr>
      <xdr:spPr>
        <a:xfrm>
          <a:off x="1752111" y="167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26746</xdr:rowOff>
    </xdr:from>
    <xdr:to>
      <xdr:col>6</xdr:col>
      <xdr:colOff>38100</xdr:colOff>
      <xdr:row>97</xdr:row>
      <xdr:rowOff>128346</xdr:rowOff>
    </xdr:to>
    <xdr:sp macro="" textlink="">
      <xdr:nvSpPr>
        <xdr:cNvPr id="263" name="楕円 262"/>
        <xdr:cNvSpPr/>
      </xdr:nvSpPr>
      <xdr:spPr>
        <a:xfrm>
          <a:off x="1079500" y="166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144873</xdr:rowOff>
    </xdr:from>
    <xdr:ext cx="534377" cy="259045"/>
    <xdr:sp macro="" textlink="">
      <xdr:nvSpPr>
        <xdr:cNvPr id="264" name="テキスト ボックス 263"/>
        <xdr:cNvSpPr txBox="1"/>
      </xdr:nvSpPr>
      <xdr:spPr>
        <a:xfrm>
          <a:off x="863111" y="1643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105505</xdr:rowOff>
    </xdr:from>
    <xdr:to>
      <xdr:col>55</xdr:col>
      <xdr:colOff>0</xdr:colOff>
      <xdr:row>37</xdr:row>
      <xdr:rowOff>118231</xdr:rowOff>
    </xdr:to>
    <xdr:cxnSp macro="">
      <xdr:nvCxnSpPr>
        <xdr:cNvPr id="293" name="直線コネクタ 292"/>
        <xdr:cNvCxnSpPr/>
      </xdr:nvCxnSpPr>
      <xdr:spPr>
        <a:xfrm flipV="1">
          <a:off x="9639300" y="6449155"/>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118231</xdr:rowOff>
    </xdr:from>
    <xdr:to>
      <xdr:col>50</xdr:col>
      <xdr:colOff>114300</xdr:colOff>
      <xdr:row>37</xdr:row>
      <xdr:rowOff>133737</xdr:rowOff>
    </xdr:to>
    <xdr:cxnSp macro="">
      <xdr:nvCxnSpPr>
        <xdr:cNvPr id="296" name="直線コネクタ 295"/>
        <xdr:cNvCxnSpPr/>
      </xdr:nvCxnSpPr>
      <xdr:spPr>
        <a:xfrm flipV="1">
          <a:off x="8750300" y="6461881"/>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78994</xdr:rowOff>
    </xdr:from>
    <xdr:to>
      <xdr:col>50</xdr:col>
      <xdr:colOff>165100</xdr:colOff>
      <xdr:row>36</xdr:row>
      <xdr:rowOff>9144</xdr:rowOff>
    </xdr:to>
    <xdr:sp macro="" textlink="">
      <xdr:nvSpPr>
        <xdr:cNvPr id="297" name="フローチャート: 判断 296"/>
        <xdr:cNvSpPr/>
      </xdr:nvSpPr>
      <xdr:spPr>
        <a:xfrm>
          <a:off x="95885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25671</xdr:rowOff>
    </xdr:from>
    <xdr:ext cx="534377" cy="259045"/>
    <xdr:sp macro="" textlink="">
      <xdr:nvSpPr>
        <xdr:cNvPr id="298" name="テキスト ボックス 297"/>
        <xdr:cNvSpPr txBox="1"/>
      </xdr:nvSpPr>
      <xdr:spPr>
        <a:xfrm>
          <a:off x="9372111" y="58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90532</xdr:rowOff>
    </xdr:from>
    <xdr:to>
      <xdr:col>45</xdr:col>
      <xdr:colOff>177800</xdr:colOff>
      <xdr:row>37</xdr:row>
      <xdr:rowOff>133737</xdr:rowOff>
    </xdr:to>
    <xdr:cxnSp macro="">
      <xdr:nvCxnSpPr>
        <xdr:cNvPr id="299" name="直線コネクタ 298"/>
        <xdr:cNvCxnSpPr/>
      </xdr:nvCxnSpPr>
      <xdr:spPr>
        <a:xfrm>
          <a:off x="7861300" y="6434182"/>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76975</xdr:rowOff>
    </xdr:from>
    <xdr:to>
      <xdr:col>46</xdr:col>
      <xdr:colOff>38100</xdr:colOff>
      <xdr:row>36</xdr:row>
      <xdr:rowOff>7125</xdr:rowOff>
    </xdr:to>
    <xdr:sp macro="" textlink="">
      <xdr:nvSpPr>
        <xdr:cNvPr id="300" name="フローチャート: 判断 299"/>
        <xdr:cNvSpPr/>
      </xdr:nvSpPr>
      <xdr:spPr>
        <a:xfrm>
          <a:off x="8699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23652</xdr:rowOff>
    </xdr:from>
    <xdr:ext cx="534377" cy="259045"/>
    <xdr:sp macro="" textlink="">
      <xdr:nvSpPr>
        <xdr:cNvPr id="301" name="テキスト ボックス 300"/>
        <xdr:cNvSpPr txBox="1"/>
      </xdr:nvSpPr>
      <xdr:spPr>
        <a:xfrm>
          <a:off x="8483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105029</xdr:rowOff>
    </xdr:from>
    <xdr:to>
      <xdr:col>41</xdr:col>
      <xdr:colOff>50800</xdr:colOff>
      <xdr:row>37</xdr:row>
      <xdr:rowOff>90532</xdr:rowOff>
    </xdr:to>
    <xdr:cxnSp macro="">
      <xdr:nvCxnSpPr>
        <xdr:cNvPr id="302" name="直線コネクタ 301"/>
        <xdr:cNvCxnSpPr/>
      </xdr:nvCxnSpPr>
      <xdr:spPr>
        <a:xfrm>
          <a:off x="6972300" y="6277229"/>
          <a:ext cx="889000" cy="15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91529</xdr:rowOff>
    </xdr:from>
    <xdr:to>
      <xdr:col>41</xdr:col>
      <xdr:colOff>101600</xdr:colOff>
      <xdr:row>36</xdr:row>
      <xdr:rowOff>21679</xdr:rowOff>
    </xdr:to>
    <xdr:sp macro="" textlink="">
      <xdr:nvSpPr>
        <xdr:cNvPr id="303" name="フローチャート: 判断 302"/>
        <xdr:cNvSpPr/>
      </xdr:nvSpPr>
      <xdr:spPr>
        <a:xfrm>
          <a:off x="7810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38206</xdr:rowOff>
    </xdr:from>
    <xdr:ext cx="534377" cy="259045"/>
    <xdr:sp macro="" textlink="">
      <xdr:nvSpPr>
        <xdr:cNvPr id="304" name="テキスト ボックス 303"/>
        <xdr:cNvSpPr txBox="1"/>
      </xdr:nvSpPr>
      <xdr:spPr>
        <a:xfrm>
          <a:off x="7594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305" name="フローチャート: 判断 304"/>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86841</xdr:rowOff>
    </xdr:from>
    <xdr:ext cx="534377" cy="259045"/>
    <xdr:sp macro="" textlink="">
      <xdr:nvSpPr>
        <xdr:cNvPr id="306" name="テキスト ボックス 305"/>
        <xdr:cNvSpPr txBox="1"/>
      </xdr:nvSpPr>
      <xdr:spPr>
        <a:xfrm>
          <a:off x="6705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54705</xdr:rowOff>
    </xdr:from>
    <xdr:to>
      <xdr:col>55</xdr:col>
      <xdr:colOff>50800</xdr:colOff>
      <xdr:row>37</xdr:row>
      <xdr:rowOff>156305</xdr:rowOff>
    </xdr:to>
    <xdr:sp macro="" textlink="">
      <xdr:nvSpPr>
        <xdr:cNvPr id="312" name="楕円 311"/>
        <xdr:cNvSpPr/>
      </xdr:nvSpPr>
      <xdr:spPr>
        <a:xfrm>
          <a:off x="10426700" y="63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141082</xdr:rowOff>
    </xdr:from>
    <xdr:ext cx="534377" cy="259045"/>
    <xdr:sp macro="" textlink="">
      <xdr:nvSpPr>
        <xdr:cNvPr id="313" name="補助費等該当値テキスト"/>
        <xdr:cNvSpPr txBox="1"/>
      </xdr:nvSpPr>
      <xdr:spPr>
        <a:xfrm>
          <a:off x="10528300" y="63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67431</xdr:rowOff>
    </xdr:from>
    <xdr:to>
      <xdr:col>50</xdr:col>
      <xdr:colOff>165100</xdr:colOff>
      <xdr:row>37</xdr:row>
      <xdr:rowOff>169031</xdr:rowOff>
    </xdr:to>
    <xdr:sp macro="" textlink="">
      <xdr:nvSpPr>
        <xdr:cNvPr id="314" name="楕円 313"/>
        <xdr:cNvSpPr/>
      </xdr:nvSpPr>
      <xdr:spPr>
        <a:xfrm>
          <a:off x="9588500" y="64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160158</xdr:rowOff>
    </xdr:from>
    <xdr:ext cx="534377" cy="259045"/>
    <xdr:sp macro="" textlink="">
      <xdr:nvSpPr>
        <xdr:cNvPr id="315" name="テキスト ボックス 314"/>
        <xdr:cNvSpPr txBox="1"/>
      </xdr:nvSpPr>
      <xdr:spPr>
        <a:xfrm>
          <a:off x="9372111" y="650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82937</xdr:rowOff>
    </xdr:from>
    <xdr:to>
      <xdr:col>46</xdr:col>
      <xdr:colOff>38100</xdr:colOff>
      <xdr:row>38</xdr:row>
      <xdr:rowOff>13088</xdr:rowOff>
    </xdr:to>
    <xdr:sp macro="" textlink="">
      <xdr:nvSpPr>
        <xdr:cNvPr id="316" name="楕円 315"/>
        <xdr:cNvSpPr/>
      </xdr:nvSpPr>
      <xdr:spPr>
        <a:xfrm>
          <a:off x="8699500" y="6426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4215</xdr:rowOff>
    </xdr:from>
    <xdr:ext cx="534377" cy="259045"/>
    <xdr:sp macro="" textlink="">
      <xdr:nvSpPr>
        <xdr:cNvPr id="317" name="テキスト ボックス 316"/>
        <xdr:cNvSpPr txBox="1"/>
      </xdr:nvSpPr>
      <xdr:spPr>
        <a:xfrm>
          <a:off x="8483111" y="65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39732</xdr:rowOff>
    </xdr:from>
    <xdr:to>
      <xdr:col>41</xdr:col>
      <xdr:colOff>101600</xdr:colOff>
      <xdr:row>37</xdr:row>
      <xdr:rowOff>141332</xdr:rowOff>
    </xdr:to>
    <xdr:sp macro="" textlink="">
      <xdr:nvSpPr>
        <xdr:cNvPr id="318" name="楕円 317"/>
        <xdr:cNvSpPr/>
      </xdr:nvSpPr>
      <xdr:spPr>
        <a:xfrm>
          <a:off x="7810500" y="638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132459</xdr:rowOff>
    </xdr:from>
    <xdr:ext cx="534377" cy="259045"/>
    <xdr:sp macro="" textlink="">
      <xdr:nvSpPr>
        <xdr:cNvPr id="319" name="テキスト ボックス 318"/>
        <xdr:cNvSpPr txBox="1"/>
      </xdr:nvSpPr>
      <xdr:spPr>
        <a:xfrm>
          <a:off x="7594111" y="647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54229</xdr:rowOff>
    </xdr:from>
    <xdr:to>
      <xdr:col>36</xdr:col>
      <xdr:colOff>165100</xdr:colOff>
      <xdr:row>36</xdr:row>
      <xdr:rowOff>155829</xdr:rowOff>
    </xdr:to>
    <xdr:sp macro="" textlink="">
      <xdr:nvSpPr>
        <xdr:cNvPr id="320" name="楕円 319"/>
        <xdr:cNvSpPr/>
      </xdr:nvSpPr>
      <xdr:spPr>
        <a:xfrm>
          <a:off x="6921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146956</xdr:rowOff>
    </xdr:from>
    <xdr:ext cx="534377" cy="259045"/>
    <xdr:sp macro="" textlink="">
      <xdr:nvSpPr>
        <xdr:cNvPr id="321" name="テキスト ボックス 320"/>
        <xdr:cNvSpPr txBox="1"/>
      </xdr:nvSpPr>
      <xdr:spPr>
        <a:xfrm>
          <a:off x="6705111" y="63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8331</xdr:rowOff>
    </xdr:from>
    <xdr:to>
      <xdr:col>55</xdr:col>
      <xdr:colOff>0</xdr:colOff>
      <xdr:row>56</xdr:row>
      <xdr:rowOff>163322</xdr:rowOff>
    </xdr:to>
    <xdr:cxnSp macro="">
      <xdr:nvCxnSpPr>
        <xdr:cNvPr id="351" name="直線コネクタ 350"/>
        <xdr:cNvCxnSpPr/>
      </xdr:nvCxnSpPr>
      <xdr:spPr>
        <a:xfrm>
          <a:off x="9639300" y="9438081"/>
          <a:ext cx="838200" cy="3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8331</xdr:rowOff>
    </xdr:from>
    <xdr:to>
      <xdr:col>50</xdr:col>
      <xdr:colOff>114300</xdr:colOff>
      <xdr:row>56</xdr:row>
      <xdr:rowOff>134862</xdr:rowOff>
    </xdr:to>
    <xdr:cxnSp macro="">
      <xdr:nvCxnSpPr>
        <xdr:cNvPr id="354" name="直線コネクタ 353"/>
        <xdr:cNvCxnSpPr/>
      </xdr:nvCxnSpPr>
      <xdr:spPr>
        <a:xfrm flipV="1">
          <a:off x="8750300" y="9438081"/>
          <a:ext cx="889000" cy="29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23635</xdr:rowOff>
    </xdr:from>
    <xdr:to>
      <xdr:col>50</xdr:col>
      <xdr:colOff>165100</xdr:colOff>
      <xdr:row>56</xdr:row>
      <xdr:rowOff>125235</xdr:rowOff>
    </xdr:to>
    <xdr:sp macro="" textlink="">
      <xdr:nvSpPr>
        <xdr:cNvPr id="355" name="フローチャート: 判断 354"/>
        <xdr:cNvSpPr/>
      </xdr:nvSpPr>
      <xdr:spPr>
        <a:xfrm>
          <a:off x="9588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116362</xdr:rowOff>
    </xdr:from>
    <xdr:ext cx="534377" cy="259045"/>
    <xdr:sp macro="" textlink="">
      <xdr:nvSpPr>
        <xdr:cNvPr id="356" name="テキスト ボックス 355"/>
        <xdr:cNvSpPr txBox="1"/>
      </xdr:nvSpPr>
      <xdr:spPr>
        <a:xfrm>
          <a:off x="9372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134862</xdr:rowOff>
    </xdr:from>
    <xdr:to>
      <xdr:col>45</xdr:col>
      <xdr:colOff>177800</xdr:colOff>
      <xdr:row>58</xdr:row>
      <xdr:rowOff>129318</xdr:rowOff>
    </xdr:to>
    <xdr:cxnSp macro="">
      <xdr:nvCxnSpPr>
        <xdr:cNvPr id="357" name="直線コネクタ 356"/>
        <xdr:cNvCxnSpPr/>
      </xdr:nvCxnSpPr>
      <xdr:spPr>
        <a:xfrm flipV="1">
          <a:off x="7861300" y="9736062"/>
          <a:ext cx="889000" cy="33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77832</xdr:rowOff>
    </xdr:from>
    <xdr:to>
      <xdr:col>46</xdr:col>
      <xdr:colOff>38100</xdr:colOff>
      <xdr:row>57</xdr:row>
      <xdr:rowOff>7982</xdr:rowOff>
    </xdr:to>
    <xdr:sp macro="" textlink="">
      <xdr:nvSpPr>
        <xdr:cNvPr id="358" name="フローチャート: 判断 357"/>
        <xdr:cNvSpPr/>
      </xdr:nvSpPr>
      <xdr:spPr>
        <a:xfrm>
          <a:off x="8699500" y="96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24509</xdr:rowOff>
    </xdr:from>
    <xdr:ext cx="534377" cy="259045"/>
    <xdr:sp macro="" textlink="">
      <xdr:nvSpPr>
        <xdr:cNvPr id="359" name="テキスト ボックス 358"/>
        <xdr:cNvSpPr txBox="1"/>
      </xdr:nvSpPr>
      <xdr:spPr>
        <a:xfrm>
          <a:off x="8483111" y="94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129318</xdr:rowOff>
    </xdr:from>
    <xdr:to>
      <xdr:col>41</xdr:col>
      <xdr:colOff>50800</xdr:colOff>
      <xdr:row>58</xdr:row>
      <xdr:rowOff>151702</xdr:rowOff>
    </xdr:to>
    <xdr:cxnSp macro="">
      <xdr:nvCxnSpPr>
        <xdr:cNvPr id="360" name="直線コネクタ 359"/>
        <xdr:cNvCxnSpPr/>
      </xdr:nvCxnSpPr>
      <xdr:spPr>
        <a:xfrm flipV="1">
          <a:off x="6972300" y="10073418"/>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59296</xdr:rowOff>
    </xdr:from>
    <xdr:to>
      <xdr:col>41</xdr:col>
      <xdr:colOff>101600</xdr:colOff>
      <xdr:row>56</xdr:row>
      <xdr:rowOff>160896</xdr:rowOff>
    </xdr:to>
    <xdr:sp macro="" textlink="">
      <xdr:nvSpPr>
        <xdr:cNvPr id="361" name="フローチャート: 判断 360"/>
        <xdr:cNvSpPr/>
      </xdr:nvSpPr>
      <xdr:spPr>
        <a:xfrm>
          <a:off x="7810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5973</xdr:rowOff>
    </xdr:from>
    <xdr:ext cx="534377" cy="259045"/>
    <xdr:sp macro="" textlink="">
      <xdr:nvSpPr>
        <xdr:cNvPr id="362" name="テキスト ボックス 361"/>
        <xdr:cNvSpPr txBox="1"/>
      </xdr:nvSpPr>
      <xdr:spPr>
        <a:xfrm>
          <a:off x="7594111" y="94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91529</xdr:rowOff>
    </xdr:from>
    <xdr:to>
      <xdr:col>36</xdr:col>
      <xdr:colOff>165100</xdr:colOff>
      <xdr:row>57</xdr:row>
      <xdr:rowOff>21679</xdr:rowOff>
    </xdr:to>
    <xdr:sp macro="" textlink="">
      <xdr:nvSpPr>
        <xdr:cNvPr id="363" name="フローチャート: 判断 362"/>
        <xdr:cNvSpPr/>
      </xdr:nvSpPr>
      <xdr:spPr>
        <a:xfrm>
          <a:off x="6921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38206</xdr:rowOff>
    </xdr:from>
    <xdr:ext cx="534377" cy="259045"/>
    <xdr:sp macro="" textlink="">
      <xdr:nvSpPr>
        <xdr:cNvPr id="364" name="テキスト ボックス 363"/>
        <xdr:cNvSpPr txBox="1"/>
      </xdr:nvSpPr>
      <xdr:spPr>
        <a:xfrm>
          <a:off x="6705111" y="94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112522</xdr:rowOff>
    </xdr:from>
    <xdr:to>
      <xdr:col>55</xdr:col>
      <xdr:colOff>50800</xdr:colOff>
      <xdr:row>57</xdr:row>
      <xdr:rowOff>42672</xdr:rowOff>
    </xdr:to>
    <xdr:sp macro="" textlink="">
      <xdr:nvSpPr>
        <xdr:cNvPr id="370" name="楕円 369"/>
        <xdr:cNvSpPr/>
      </xdr:nvSpPr>
      <xdr:spPr>
        <a:xfrm>
          <a:off x="10426700" y="97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90949</xdr:rowOff>
    </xdr:from>
    <xdr:ext cx="534377" cy="259045"/>
    <xdr:sp macro="" textlink="">
      <xdr:nvSpPr>
        <xdr:cNvPr id="371" name="普通建設事業費該当値テキスト"/>
        <xdr:cNvSpPr txBox="1"/>
      </xdr:nvSpPr>
      <xdr:spPr>
        <a:xfrm>
          <a:off x="10528300" y="96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128981</xdr:rowOff>
    </xdr:from>
    <xdr:to>
      <xdr:col>50</xdr:col>
      <xdr:colOff>165100</xdr:colOff>
      <xdr:row>55</xdr:row>
      <xdr:rowOff>59131</xdr:rowOff>
    </xdr:to>
    <xdr:sp macro="" textlink="">
      <xdr:nvSpPr>
        <xdr:cNvPr id="372" name="楕円 371"/>
        <xdr:cNvSpPr/>
      </xdr:nvSpPr>
      <xdr:spPr>
        <a:xfrm>
          <a:off x="9588500" y="938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75658</xdr:rowOff>
    </xdr:from>
    <xdr:ext cx="534377" cy="259045"/>
    <xdr:sp macro="" textlink="">
      <xdr:nvSpPr>
        <xdr:cNvPr id="373" name="テキスト ボックス 372"/>
        <xdr:cNvSpPr txBox="1"/>
      </xdr:nvSpPr>
      <xdr:spPr>
        <a:xfrm>
          <a:off x="9372111" y="916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84062</xdr:rowOff>
    </xdr:from>
    <xdr:to>
      <xdr:col>46</xdr:col>
      <xdr:colOff>38100</xdr:colOff>
      <xdr:row>57</xdr:row>
      <xdr:rowOff>14212</xdr:rowOff>
    </xdr:to>
    <xdr:sp macro="" textlink="">
      <xdr:nvSpPr>
        <xdr:cNvPr id="374" name="楕円 373"/>
        <xdr:cNvSpPr/>
      </xdr:nvSpPr>
      <xdr:spPr>
        <a:xfrm>
          <a:off x="8699500" y="96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5339</xdr:rowOff>
    </xdr:from>
    <xdr:ext cx="534377" cy="259045"/>
    <xdr:sp macro="" textlink="">
      <xdr:nvSpPr>
        <xdr:cNvPr id="375" name="テキスト ボックス 374"/>
        <xdr:cNvSpPr txBox="1"/>
      </xdr:nvSpPr>
      <xdr:spPr>
        <a:xfrm>
          <a:off x="8483111" y="97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78518</xdr:rowOff>
    </xdr:from>
    <xdr:to>
      <xdr:col>41</xdr:col>
      <xdr:colOff>101600</xdr:colOff>
      <xdr:row>59</xdr:row>
      <xdr:rowOff>8668</xdr:rowOff>
    </xdr:to>
    <xdr:sp macro="" textlink="">
      <xdr:nvSpPr>
        <xdr:cNvPr id="376" name="楕円 375"/>
        <xdr:cNvSpPr/>
      </xdr:nvSpPr>
      <xdr:spPr>
        <a:xfrm>
          <a:off x="7810500" y="100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171245</xdr:rowOff>
    </xdr:from>
    <xdr:ext cx="534377" cy="259045"/>
    <xdr:sp macro="" textlink="">
      <xdr:nvSpPr>
        <xdr:cNvPr id="377" name="テキスト ボックス 376"/>
        <xdr:cNvSpPr txBox="1"/>
      </xdr:nvSpPr>
      <xdr:spPr>
        <a:xfrm>
          <a:off x="7594111" y="101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100902</xdr:rowOff>
    </xdr:from>
    <xdr:to>
      <xdr:col>36</xdr:col>
      <xdr:colOff>165100</xdr:colOff>
      <xdr:row>59</xdr:row>
      <xdr:rowOff>31052</xdr:rowOff>
    </xdr:to>
    <xdr:sp macro="" textlink="">
      <xdr:nvSpPr>
        <xdr:cNvPr id="378" name="楕円 377"/>
        <xdr:cNvSpPr/>
      </xdr:nvSpPr>
      <xdr:spPr>
        <a:xfrm>
          <a:off x="6921500" y="100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22179</xdr:rowOff>
    </xdr:from>
    <xdr:ext cx="534377" cy="259045"/>
    <xdr:sp macro="" textlink="">
      <xdr:nvSpPr>
        <xdr:cNvPr id="379" name="テキスト ボックス 378"/>
        <xdr:cNvSpPr txBox="1"/>
      </xdr:nvSpPr>
      <xdr:spPr>
        <a:xfrm>
          <a:off x="6705111" y="1013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105965</xdr:rowOff>
    </xdr:from>
    <xdr:to>
      <xdr:col>55</xdr:col>
      <xdr:colOff>0</xdr:colOff>
      <xdr:row>77</xdr:row>
      <xdr:rowOff>48423</xdr:rowOff>
    </xdr:to>
    <xdr:cxnSp macro="">
      <xdr:nvCxnSpPr>
        <xdr:cNvPr id="410" name="直線コネクタ 409"/>
        <xdr:cNvCxnSpPr/>
      </xdr:nvCxnSpPr>
      <xdr:spPr>
        <a:xfrm>
          <a:off x="9639300" y="12964715"/>
          <a:ext cx="838200" cy="28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105965</xdr:rowOff>
    </xdr:from>
    <xdr:to>
      <xdr:col>50</xdr:col>
      <xdr:colOff>114300</xdr:colOff>
      <xdr:row>77</xdr:row>
      <xdr:rowOff>36765</xdr:rowOff>
    </xdr:to>
    <xdr:cxnSp macro="">
      <xdr:nvCxnSpPr>
        <xdr:cNvPr id="413" name="直線コネクタ 412"/>
        <xdr:cNvCxnSpPr/>
      </xdr:nvCxnSpPr>
      <xdr:spPr>
        <a:xfrm flipV="1">
          <a:off x="8750300" y="12964715"/>
          <a:ext cx="889000" cy="2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143373</xdr:rowOff>
    </xdr:from>
    <xdr:to>
      <xdr:col>50</xdr:col>
      <xdr:colOff>165100</xdr:colOff>
      <xdr:row>77</xdr:row>
      <xdr:rowOff>73523</xdr:rowOff>
    </xdr:to>
    <xdr:sp macro="" textlink="">
      <xdr:nvSpPr>
        <xdr:cNvPr id="414" name="フローチャート: 判断 413"/>
        <xdr:cNvSpPr/>
      </xdr:nvSpPr>
      <xdr:spPr>
        <a:xfrm>
          <a:off x="9588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64650</xdr:rowOff>
    </xdr:from>
    <xdr:ext cx="534377" cy="259045"/>
    <xdr:sp macro="" textlink="">
      <xdr:nvSpPr>
        <xdr:cNvPr id="415" name="テキスト ボックス 414"/>
        <xdr:cNvSpPr txBox="1"/>
      </xdr:nvSpPr>
      <xdr:spPr>
        <a:xfrm>
          <a:off x="9372111" y="132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36144</xdr:rowOff>
    </xdr:from>
    <xdr:to>
      <xdr:col>45</xdr:col>
      <xdr:colOff>177800</xdr:colOff>
      <xdr:row>77</xdr:row>
      <xdr:rowOff>36765</xdr:rowOff>
    </xdr:to>
    <xdr:cxnSp macro="">
      <xdr:nvCxnSpPr>
        <xdr:cNvPr id="416" name="直線コネクタ 415"/>
        <xdr:cNvCxnSpPr/>
      </xdr:nvCxnSpPr>
      <xdr:spPr>
        <a:xfrm>
          <a:off x="7861300" y="13237794"/>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144188</xdr:rowOff>
    </xdr:from>
    <xdr:to>
      <xdr:col>46</xdr:col>
      <xdr:colOff>38100</xdr:colOff>
      <xdr:row>77</xdr:row>
      <xdr:rowOff>74338</xdr:rowOff>
    </xdr:to>
    <xdr:sp macro="" textlink="">
      <xdr:nvSpPr>
        <xdr:cNvPr id="417" name="フローチャート: 判断 416"/>
        <xdr:cNvSpPr/>
      </xdr:nvSpPr>
      <xdr:spPr>
        <a:xfrm>
          <a:off x="8699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90866</xdr:rowOff>
    </xdr:from>
    <xdr:ext cx="534377" cy="259045"/>
    <xdr:sp macro="" textlink="">
      <xdr:nvSpPr>
        <xdr:cNvPr id="418" name="テキスト ボックス 417"/>
        <xdr:cNvSpPr txBox="1"/>
      </xdr:nvSpPr>
      <xdr:spPr>
        <a:xfrm>
          <a:off x="8483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8288</xdr:rowOff>
    </xdr:from>
    <xdr:to>
      <xdr:col>41</xdr:col>
      <xdr:colOff>50800</xdr:colOff>
      <xdr:row>77</xdr:row>
      <xdr:rowOff>36144</xdr:rowOff>
    </xdr:to>
    <xdr:cxnSp macro="">
      <xdr:nvCxnSpPr>
        <xdr:cNvPr id="419" name="直線コネクタ 418"/>
        <xdr:cNvCxnSpPr/>
      </xdr:nvCxnSpPr>
      <xdr:spPr>
        <a:xfrm>
          <a:off x="6972300" y="13209938"/>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22999</xdr:rowOff>
    </xdr:from>
    <xdr:to>
      <xdr:col>41</xdr:col>
      <xdr:colOff>101600</xdr:colOff>
      <xdr:row>76</xdr:row>
      <xdr:rowOff>124599</xdr:rowOff>
    </xdr:to>
    <xdr:sp macro="" textlink="">
      <xdr:nvSpPr>
        <xdr:cNvPr id="420" name="フローチャート: 判断 419"/>
        <xdr:cNvSpPr/>
      </xdr:nvSpPr>
      <xdr:spPr>
        <a:xfrm>
          <a:off x="7810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141125</xdr:rowOff>
    </xdr:from>
    <xdr:ext cx="534377" cy="259045"/>
    <xdr:sp macro="" textlink="">
      <xdr:nvSpPr>
        <xdr:cNvPr id="421" name="テキスト ボックス 420"/>
        <xdr:cNvSpPr txBox="1"/>
      </xdr:nvSpPr>
      <xdr:spPr>
        <a:xfrm>
          <a:off x="7594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106469</xdr:rowOff>
    </xdr:from>
    <xdr:to>
      <xdr:col>36</xdr:col>
      <xdr:colOff>165100</xdr:colOff>
      <xdr:row>77</xdr:row>
      <xdr:rowOff>36619</xdr:rowOff>
    </xdr:to>
    <xdr:sp macro="" textlink="">
      <xdr:nvSpPr>
        <xdr:cNvPr id="422" name="フローチャート: 判断 421"/>
        <xdr:cNvSpPr/>
      </xdr:nvSpPr>
      <xdr:spPr>
        <a:xfrm>
          <a:off x="6921500" y="1313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53146</xdr:rowOff>
    </xdr:from>
    <xdr:ext cx="534377" cy="259045"/>
    <xdr:sp macro="" textlink="">
      <xdr:nvSpPr>
        <xdr:cNvPr id="423" name="テキスト ボックス 422"/>
        <xdr:cNvSpPr txBox="1"/>
      </xdr:nvSpPr>
      <xdr:spPr>
        <a:xfrm>
          <a:off x="6705111" y="12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169073</xdr:rowOff>
    </xdr:from>
    <xdr:to>
      <xdr:col>55</xdr:col>
      <xdr:colOff>50800</xdr:colOff>
      <xdr:row>77</xdr:row>
      <xdr:rowOff>99223</xdr:rowOff>
    </xdr:to>
    <xdr:sp macro="" textlink="">
      <xdr:nvSpPr>
        <xdr:cNvPr id="429" name="楕円 428"/>
        <xdr:cNvSpPr/>
      </xdr:nvSpPr>
      <xdr:spPr>
        <a:xfrm>
          <a:off x="10426700" y="131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20500</xdr:rowOff>
    </xdr:from>
    <xdr:ext cx="534377" cy="259045"/>
    <xdr:sp macro="" textlink="">
      <xdr:nvSpPr>
        <xdr:cNvPr id="430" name="普通建設事業費 （ うち新規整備　）該当値テキスト"/>
        <xdr:cNvSpPr txBox="1"/>
      </xdr:nvSpPr>
      <xdr:spPr>
        <a:xfrm>
          <a:off x="10528300" y="130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55165</xdr:rowOff>
    </xdr:from>
    <xdr:to>
      <xdr:col>50</xdr:col>
      <xdr:colOff>165100</xdr:colOff>
      <xdr:row>75</xdr:row>
      <xdr:rowOff>156766</xdr:rowOff>
    </xdr:to>
    <xdr:sp macro="" textlink="">
      <xdr:nvSpPr>
        <xdr:cNvPr id="431" name="楕円 430"/>
        <xdr:cNvSpPr/>
      </xdr:nvSpPr>
      <xdr:spPr>
        <a:xfrm>
          <a:off x="9588500" y="12913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1842</xdr:rowOff>
    </xdr:from>
    <xdr:ext cx="534377" cy="259045"/>
    <xdr:sp macro="" textlink="">
      <xdr:nvSpPr>
        <xdr:cNvPr id="432" name="テキスト ボックス 431"/>
        <xdr:cNvSpPr txBox="1"/>
      </xdr:nvSpPr>
      <xdr:spPr>
        <a:xfrm>
          <a:off x="9372111" y="126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157415</xdr:rowOff>
    </xdr:from>
    <xdr:to>
      <xdr:col>46</xdr:col>
      <xdr:colOff>38100</xdr:colOff>
      <xdr:row>77</xdr:row>
      <xdr:rowOff>87565</xdr:rowOff>
    </xdr:to>
    <xdr:sp macro="" textlink="">
      <xdr:nvSpPr>
        <xdr:cNvPr id="433" name="楕円 432"/>
        <xdr:cNvSpPr/>
      </xdr:nvSpPr>
      <xdr:spPr>
        <a:xfrm>
          <a:off x="8699500" y="131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78692</xdr:rowOff>
    </xdr:from>
    <xdr:ext cx="534377" cy="259045"/>
    <xdr:sp macro="" textlink="">
      <xdr:nvSpPr>
        <xdr:cNvPr id="434" name="テキスト ボックス 433"/>
        <xdr:cNvSpPr txBox="1"/>
      </xdr:nvSpPr>
      <xdr:spPr>
        <a:xfrm>
          <a:off x="8483111" y="132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156794</xdr:rowOff>
    </xdr:from>
    <xdr:to>
      <xdr:col>41</xdr:col>
      <xdr:colOff>101600</xdr:colOff>
      <xdr:row>77</xdr:row>
      <xdr:rowOff>86944</xdr:rowOff>
    </xdr:to>
    <xdr:sp macro="" textlink="">
      <xdr:nvSpPr>
        <xdr:cNvPr id="435" name="楕円 434"/>
        <xdr:cNvSpPr/>
      </xdr:nvSpPr>
      <xdr:spPr>
        <a:xfrm>
          <a:off x="78105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78071</xdr:rowOff>
    </xdr:from>
    <xdr:ext cx="534377" cy="259045"/>
    <xdr:sp macro="" textlink="">
      <xdr:nvSpPr>
        <xdr:cNvPr id="436" name="テキスト ボックス 435"/>
        <xdr:cNvSpPr txBox="1"/>
      </xdr:nvSpPr>
      <xdr:spPr>
        <a:xfrm>
          <a:off x="7594111" y="132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128938</xdr:rowOff>
    </xdr:from>
    <xdr:to>
      <xdr:col>36</xdr:col>
      <xdr:colOff>165100</xdr:colOff>
      <xdr:row>77</xdr:row>
      <xdr:rowOff>59088</xdr:rowOff>
    </xdr:to>
    <xdr:sp macro="" textlink="">
      <xdr:nvSpPr>
        <xdr:cNvPr id="437" name="楕円 436"/>
        <xdr:cNvSpPr/>
      </xdr:nvSpPr>
      <xdr:spPr>
        <a:xfrm>
          <a:off x="6921500" y="131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50215</xdr:rowOff>
    </xdr:from>
    <xdr:ext cx="534377" cy="259045"/>
    <xdr:sp macro="" textlink="">
      <xdr:nvSpPr>
        <xdr:cNvPr id="438" name="テキスト ボックス 437"/>
        <xdr:cNvSpPr txBox="1"/>
      </xdr:nvSpPr>
      <xdr:spPr>
        <a:xfrm>
          <a:off x="6705111" y="132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17647</xdr:rowOff>
    </xdr:from>
    <xdr:to>
      <xdr:col>55</xdr:col>
      <xdr:colOff>0</xdr:colOff>
      <xdr:row>97</xdr:row>
      <xdr:rowOff>83789</xdr:rowOff>
    </xdr:to>
    <xdr:cxnSp macro="">
      <xdr:nvCxnSpPr>
        <xdr:cNvPr id="467" name="直線コネクタ 466"/>
        <xdr:cNvCxnSpPr/>
      </xdr:nvCxnSpPr>
      <xdr:spPr>
        <a:xfrm>
          <a:off x="9639300" y="16476847"/>
          <a:ext cx="838200" cy="2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17647</xdr:rowOff>
    </xdr:from>
    <xdr:to>
      <xdr:col>50</xdr:col>
      <xdr:colOff>114300</xdr:colOff>
      <xdr:row>96</xdr:row>
      <xdr:rowOff>110477</xdr:rowOff>
    </xdr:to>
    <xdr:cxnSp macro="">
      <xdr:nvCxnSpPr>
        <xdr:cNvPr id="470" name="直線コネクタ 469"/>
        <xdr:cNvCxnSpPr/>
      </xdr:nvCxnSpPr>
      <xdr:spPr>
        <a:xfrm flipV="1">
          <a:off x="8750300" y="16476847"/>
          <a:ext cx="889000" cy="9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71" name="フローチャート: 判断 470"/>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72" name="テキスト ボックス 471"/>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110477</xdr:rowOff>
    </xdr:from>
    <xdr:to>
      <xdr:col>45</xdr:col>
      <xdr:colOff>177800</xdr:colOff>
      <xdr:row>98</xdr:row>
      <xdr:rowOff>37649</xdr:rowOff>
    </xdr:to>
    <xdr:cxnSp macro="">
      <xdr:nvCxnSpPr>
        <xdr:cNvPr id="473" name="直線コネクタ 472"/>
        <xdr:cNvCxnSpPr/>
      </xdr:nvCxnSpPr>
      <xdr:spPr>
        <a:xfrm flipV="1">
          <a:off x="7861300" y="16569677"/>
          <a:ext cx="889000" cy="27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74" name="フローチャート: 判断 473"/>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75" name="テキスト ボックス 474"/>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37649</xdr:rowOff>
    </xdr:from>
    <xdr:to>
      <xdr:col>41</xdr:col>
      <xdr:colOff>50800</xdr:colOff>
      <xdr:row>98</xdr:row>
      <xdr:rowOff>120174</xdr:rowOff>
    </xdr:to>
    <xdr:cxnSp macro="">
      <xdr:nvCxnSpPr>
        <xdr:cNvPr id="476" name="直線コネクタ 475"/>
        <xdr:cNvCxnSpPr/>
      </xdr:nvCxnSpPr>
      <xdr:spPr>
        <a:xfrm flipV="1">
          <a:off x="6972300" y="16839749"/>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77" name="フローチャート: 判断 476"/>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78" name="テキスト ボックス 477"/>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79" name="フローチャート: 判断 478"/>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80" name="テキスト ボックス 479"/>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32989</xdr:rowOff>
    </xdr:from>
    <xdr:to>
      <xdr:col>55</xdr:col>
      <xdr:colOff>50800</xdr:colOff>
      <xdr:row>97</xdr:row>
      <xdr:rowOff>134589</xdr:rowOff>
    </xdr:to>
    <xdr:sp macro="" textlink="">
      <xdr:nvSpPr>
        <xdr:cNvPr id="486" name="楕円 485"/>
        <xdr:cNvSpPr/>
      </xdr:nvSpPr>
      <xdr:spPr>
        <a:xfrm>
          <a:off x="10426700" y="166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11416</xdr:rowOff>
    </xdr:from>
    <xdr:ext cx="534377" cy="259045"/>
    <xdr:sp macro="" textlink="">
      <xdr:nvSpPr>
        <xdr:cNvPr id="487" name="普通建設事業費 （ うち更新整備　）該当値テキスト"/>
        <xdr:cNvSpPr txBox="1"/>
      </xdr:nvSpPr>
      <xdr:spPr>
        <a:xfrm>
          <a:off x="10528300" y="166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138297</xdr:rowOff>
    </xdr:from>
    <xdr:to>
      <xdr:col>50</xdr:col>
      <xdr:colOff>165100</xdr:colOff>
      <xdr:row>96</xdr:row>
      <xdr:rowOff>68447</xdr:rowOff>
    </xdr:to>
    <xdr:sp macro="" textlink="">
      <xdr:nvSpPr>
        <xdr:cNvPr id="488" name="楕円 487"/>
        <xdr:cNvSpPr/>
      </xdr:nvSpPr>
      <xdr:spPr>
        <a:xfrm>
          <a:off x="9588500" y="164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84974</xdr:rowOff>
    </xdr:from>
    <xdr:ext cx="534377" cy="259045"/>
    <xdr:sp macro="" textlink="">
      <xdr:nvSpPr>
        <xdr:cNvPr id="489" name="テキスト ボックス 488"/>
        <xdr:cNvSpPr txBox="1"/>
      </xdr:nvSpPr>
      <xdr:spPr>
        <a:xfrm>
          <a:off x="9372111" y="162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59677</xdr:rowOff>
    </xdr:from>
    <xdr:to>
      <xdr:col>46</xdr:col>
      <xdr:colOff>38100</xdr:colOff>
      <xdr:row>96</xdr:row>
      <xdr:rowOff>161277</xdr:rowOff>
    </xdr:to>
    <xdr:sp macro="" textlink="">
      <xdr:nvSpPr>
        <xdr:cNvPr id="490" name="楕円 489"/>
        <xdr:cNvSpPr/>
      </xdr:nvSpPr>
      <xdr:spPr>
        <a:xfrm>
          <a:off x="8699500" y="165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91" name="テキスト ボックス 490"/>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158299</xdr:rowOff>
    </xdr:from>
    <xdr:to>
      <xdr:col>41</xdr:col>
      <xdr:colOff>101600</xdr:colOff>
      <xdr:row>98</xdr:row>
      <xdr:rowOff>88449</xdr:rowOff>
    </xdr:to>
    <xdr:sp macro="" textlink="">
      <xdr:nvSpPr>
        <xdr:cNvPr id="492" name="楕円 491"/>
        <xdr:cNvSpPr/>
      </xdr:nvSpPr>
      <xdr:spPr>
        <a:xfrm>
          <a:off x="7810500" y="167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79576</xdr:rowOff>
    </xdr:from>
    <xdr:ext cx="469744" cy="259045"/>
    <xdr:sp macro="" textlink="">
      <xdr:nvSpPr>
        <xdr:cNvPr id="493" name="テキスト ボックス 492"/>
        <xdr:cNvSpPr txBox="1"/>
      </xdr:nvSpPr>
      <xdr:spPr>
        <a:xfrm>
          <a:off x="7626428" y="1688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69374</xdr:rowOff>
    </xdr:from>
    <xdr:to>
      <xdr:col>36</xdr:col>
      <xdr:colOff>165100</xdr:colOff>
      <xdr:row>98</xdr:row>
      <xdr:rowOff>170974</xdr:rowOff>
    </xdr:to>
    <xdr:sp macro="" textlink="">
      <xdr:nvSpPr>
        <xdr:cNvPr id="494" name="楕円 493"/>
        <xdr:cNvSpPr/>
      </xdr:nvSpPr>
      <xdr:spPr>
        <a:xfrm>
          <a:off x="6921500" y="168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162101</xdr:rowOff>
    </xdr:from>
    <xdr:ext cx="469744" cy="259045"/>
    <xdr:sp macro="" textlink="">
      <xdr:nvSpPr>
        <xdr:cNvPr id="495" name="テキスト ボックス 494"/>
        <xdr:cNvSpPr txBox="1"/>
      </xdr:nvSpPr>
      <xdr:spPr>
        <a:xfrm>
          <a:off x="6737428" y="169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155042</xdr:rowOff>
    </xdr:from>
    <xdr:to>
      <xdr:col>81</xdr:col>
      <xdr:colOff>101600</xdr:colOff>
      <xdr:row>39</xdr:row>
      <xdr:rowOff>85192</xdr:rowOff>
    </xdr:to>
    <xdr:sp macro="" textlink="">
      <xdr:nvSpPr>
        <xdr:cNvPr id="528" name="フローチャート: 判断 527"/>
        <xdr:cNvSpPr/>
      </xdr:nvSpPr>
      <xdr:spPr>
        <a:xfrm>
          <a:off x="15430500" y="667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101719</xdr:rowOff>
    </xdr:from>
    <xdr:ext cx="378565" cy="259045"/>
    <xdr:sp macro="" textlink="">
      <xdr:nvSpPr>
        <xdr:cNvPr id="529" name="テキスト ボックス 528"/>
        <xdr:cNvSpPr txBox="1"/>
      </xdr:nvSpPr>
      <xdr:spPr>
        <a:xfrm>
          <a:off x="15292017" y="644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161099</xdr:rowOff>
    </xdr:from>
    <xdr:to>
      <xdr:col>76</xdr:col>
      <xdr:colOff>165100</xdr:colOff>
      <xdr:row>39</xdr:row>
      <xdr:rowOff>91249</xdr:rowOff>
    </xdr:to>
    <xdr:sp macro="" textlink="">
      <xdr:nvSpPr>
        <xdr:cNvPr id="531" name="フローチャート: 判断 530"/>
        <xdr:cNvSpPr/>
      </xdr:nvSpPr>
      <xdr:spPr>
        <a:xfrm>
          <a:off x="14541500" y="667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107776</xdr:rowOff>
    </xdr:from>
    <xdr:ext cx="378565" cy="259045"/>
    <xdr:sp macro="" textlink="">
      <xdr:nvSpPr>
        <xdr:cNvPr id="532" name="テキスト ボックス 531"/>
        <xdr:cNvSpPr txBox="1"/>
      </xdr:nvSpPr>
      <xdr:spPr>
        <a:xfrm>
          <a:off x="14403017" y="645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153480</xdr:rowOff>
    </xdr:from>
    <xdr:to>
      <xdr:col>72</xdr:col>
      <xdr:colOff>38100</xdr:colOff>
      <xdr:row>39</xdr:row>
      <xdr:rowOff>83630</xdr:rowOff>
    </xdr:to>
    <xdr:sp macro="" textlink="">
      <xdr:nvSpPr>
        <xdr:cNvPr id="534" name="フローチャート: 判断 533"/>
        <xdr:cNvSpPr/>
      </xdr:nvSpPr>
      <xdr:spPr>
        <a:xfrm>
          <a:off x="13652500" y="66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100156</xdr:rowOff>
    </xdr:from>
    <xdr:ext cx="378565" cy="259045"/>
    <xdr:sp macro="" textlink="">
      <xdr:nvSpPr>
        <xdr:cNvPr id="535" name="テキスト ボックス 534"/>
        <xdr:cNvSpPr txBox="1"/>
      </xdr:nvSpPr>
      <xdr:spPr>
        <a:xfrm>
          <a:off x="13514017" y="6443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36" name="フローチャート: 判断 535"/>
        <xdr:cNvSpPr/>
      </xdr:nvSpPr>
      <xdr:spPr>
        <a:xfrm>
          <a:off x="12763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99433</xdr:rowOff>
    </xdr:from>
    <xdr:ext cx="378565" cy="259045"/>
    <xdr:sp macro="" textlink="">
      <xdr:nvSpPr>
        <xdr:cNvPr id="537" name="テキスト ボックス 536"/>
        <xdr:cNvSpPr txBox="1"/>
      </xdr:nvSpPr>
      <xdr:spPr>
        <a:xfrm>
          <a:off x="12625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26429</xdr:rowOff>
    </xdr:from>
    <xdr:to>
      <xdr:col>85</xdr:col>
      <xdr:colOff>127000</xdr:colOff>
      <xdr:row>77</xdr:row>
      <xdr:rowOff>64776</xdr:rowOff>
    </xdr:to>
    <xdr:cxnSp macro="">
      <xdr:nvCxnSpPr>
        <xdr:cNvPr id="627" name="直線コネクタ 626"/>
        <xdr:cNvCxnSpPr/>
      </xdr:nvCxnSpPr>
      <xdr:spPr>
        <a:xfrm>
          <a:off x="15481300" y="13228079"/>
          <a:ext cx="8382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13542</xdr:rowOff>
    </xdr:from>
    <xdr:to>
      <xdr:col>81</xdr:col>
      <xdr:colOff>50800</xdr:colOff>
      <xdr:row>77</xdr:row>
      <xdr:rowOff>26429</xdr:rowOff>
    </xdr:to>
    <xdr:cxnSp macro="">
      <xdr:nvCxnSpPr>
        <xdr:cNvPr id="630" name="直線コネクタ 629"/>
        <xdr:cNvCxnSpPr/>
      </xdr:nvCxnSpPr>
      <xdr:spPr>
        <a:xfrm>
          <a:off x="14592300" y="13215192"/>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163224</xdr:rowOff>
    </xdr:from>
    <xdr:to>
      <xdr:col>81</xdr:col>
      <xdr:colOff>101600</xdr:colOff>
      <xdr:row>76</xdr:row>
      <xdr:rowOff>93374</xdr:rowOff>
    </xdr:to>
    <xdr:sp macro="" textlink="">
      <xdr:nvSpPr>
        <xdr:cNvPr id="631" name="フローチャート: 判断 630"/>
        <xdr:cNvSpPr/>
      </xdr:nvSpPr>
      <xdr:spPr>
        <a:xfrm>
          <a:off x="15430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109900</xdr:rowOff>
    </xdr:from>
    <xdr:ext cx="534377" cy="259045"/>
    <xdr:sp macro="" textlink="">
      <xdr:nvSpPr>
        <xdr:cNvPr id="632" name="テキスト ボックス 631"/>
        <xdr:cNvSpPr txBox="1"/>
      </xdr:nvSpPr>
      <xdr:spPr>
        <a:xfrm>
          <a:off x="15214111" y="127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146072</xdr:rowOff>
    </xdr:from>
    <xdr:to>
      <xdr:col>76</xdr:col>
      <xdr:colOff>114300</xdr:colOff>
      <xdr:row>77</xdr:row>
      <xdr:rowOff>13542</xdr:rowOff>
    </xdr:to>
    <xdr:cxnSp macro="">
      <xdr:nvCxnSpPr>
        <xdr:cNvPr id="633" name="直線コネクタ 632"/>
        <xdr:cNvCxnSpPr/>
      </xdr:nvCxnSpPr>
      <xdr:spPr>
        <a:xfrm>
          <a:off x="13703300" y="13176272"/>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149565</xdr:rowOff>
    </xdr:from>
    <xdr:to>
      <xdr:col>76</xdr:col>
      <xdr:colOff>165100</xdr:colOff>
      <xdr:row>76</xdr:row>
      <xdr:rowOff>79715</xdr:rowOff>
    </xdr:to>
    <xdr:sp macro="" textlink="">
      <xdr:nvSpPr>
        <xdr:cNvPr id="634" name="フローチャート: 判断 633"/>
        <xdr:cNvSpPr/>
      </xdr:nvSpPr>
      <xdr:spPr>
        <a:xfrm>
          <a:off x="14541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96242</xdr:rowOff>
    </xdr:from>
    <xdr:ext cx="534377" cy="259045"/>
    <xdr:sp macro="" textlink="">
      <xdr:nvSpPr>
        <xdr:cNvPr id="635" name="テキスト ボックス 634"/>
        <xdr:cNvSpPr txBox="1"/>
      </xdr:nvSpPr>
      <xdr:spPr>
        <a:xfrm>
          <a:off x="14325111" y="1278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140643</xdr:rowOff>
    </xdr:from>
    <xdr:to>
      <xdr:col>71</xdr:col>
      <xdr:colOff>177800</xdr:colOff>
      <xdr:row>76</xdr:row>
      <xdr:rowOff>146072</xdr:rowOff>
    </xdr:to>
    <xdr:cxnSp macro="">
      <xdr:nvCxnSpPr>
        <xdr:cNvPr id="636" name="直線コネクタ 635"/>
        <xdr:cNvCxnSpPr/>
      </xdr:nvCxnSpPr>
      <xdr:spPr>
        <a:xfrm>
          <a:off x="12814300" y="1317084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102130</xdr:rowOff>
    </xdr:from>
    <xdr:to>
      <xdr:col>72</xdr:col>
      <xdr:colOff>38100</xdr:colOff>
      <xdr:row>76</xdr:row>
      <xdr:rowOff>32280</xdr:rowOff>
    </xdr:to>
    <xdr:sp macro="" textlink="">
      <xdr:nvSpPr>
        <xdr:cNvPr id="637" name="フローチャート: 判断 636"/>
        <xdr:cNvSpPr/>
      </xdr:nvSpPr>
      <xdr:spPr>
        <a:xfrm>
          <a:off x="13652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48807</xdr:rowOff>
    </xdr:from>
    <xdr:ext cx="534377" cy="259045"/>
    <xdr:sp macro="" textlink="">
      <xdr:nvSpPr>
        <xdr:cNvPr id="638" name="テキスト ボックス 637"/>
        <xdr:cNvSpPr txBox="1"/>
      </xdr:nvSpPr>
      <xdr:spPr>
        <a:xfrm>
          <a:off x="13436111" y="127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50724</xdr:rowOff>
    </xdr:from>
    <xdr:to>
      <xdr:col>67</xdr:col>
      <xdr:colOff>101600</xdr:colOff>
      <xdr:row>75</xdr:row>
      <xdr:rowOff>152324</xdr:rowOff>
    </xdr:to>
    <xdr:sp macro="" textlink="">
      <xdr:nvSpPr>
        <xdr:cNvPr id="639" name="フローチャート: 判断 638"/>
        <xdr:cNvSpPr/>
      </xdr:nvSpPr>
      <xdr:spPr>
        <a:xfrm>
          <a:off x="12763500" y="129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168851</xdr:rowOff>
    </xdr:from>
    <xdr:ext cx="534377" cy="259045"/>
    <xdr:sp macro="" textlink="">
      <xdr:nvSpPr>
        <xdr:cNvPr id="640" name="テキスト ボックス 639"/>
        <xdr:cNvSpPr txBox="1"/>
      </xdr:nvSpPr>
      <xdr:spPr>
        <a:xfrm>
          <a:off x="12547111" y="126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13976</xdr:rowOff>
    </xdr:from>
    <xdr:to>
      <xdr:col>85</xdr:col>
      <xdr:colOff>177800</xdr:colOff>
      <xdr:row>77</xdr:row>
      <xdr:rowOff>115576</xdr:rowOff>
    </xdr:to>
    <xdr:sp macro="" textlink="">
      <xdr:nvSpPr>
        <xdr:cNvPr id="646" name="楕円 645"/>
        <xdr:cNvSpPr/>
      </xdr:nvSpPr>
      <xdr:spPr>
        <a:xfrm>
          <a:off x="16268700" y="13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163853</xdr:rowOff>
    </xdr:from>
    <xdr:ext cx="534377" cy="259045"/>
    <xdr:sp macro="" textlink="">
      <xdr:nvSpPr>
        <xdr:cNvPr id="647" name="公債費該当値テキスト"/>
        <xdr:cNvSpPr txBox="1"/>
      </xdr:nvSpPr>
      <xdr:spPr>
        <a:xfrm>
          <a:off x="16370300" y="131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147079</xdr:rowOff>
    </xdr:from>
    <xdr:to>
      <xdr:col>81</xdr:col>
      <xdr:colOff>101600</xdr:colOff>
      <xdr:row>77</xdr:row>
      <xdr:rowOff>77229</xdr:rowOff>
    </xdr:to>
    <xdr:sp macro="" textlink="">
      <xdr:nvSpPr>
        <xdr:cNvPr id="648" name="楕円 647"/>
        <xdr:cNvSpPr/>
      </xdr:nvSpPr>
      <xdr:spPr>
        <a:xfrm>
          <a:off x="15430500" y="131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68356</xdr:rowOff>
    </xdr:from>
    <xdr:ext cx="534377" cy="259045"/>
    <xdr:sp macro="" textlink="">
      <xdr:nvSpPr>
        <xdr:cNvPr id="649" name="テキスト ボックス 648"/>
        <xdr:cNvSpPr txBox="1"/>
      </xdr:nvSpPr>
      <xdr:spPr>
        <a:xfrm>
          <a:off x="15214111" y="132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134192</xdr:rowOff>
    </xdr:from>
    <xdr:to>
      <xdr:col>76</xdr:col>
      <xdr:colOff>165100</xdr:colOff>
      <xdr:row>77</xdr:row>
      <xdr:rowOff>64342</xdr:rowOff>
    </xdr:to>
    <xdr:sp macro="" textlink="">
      <xdr:nvSpPr>
        <xdr:cNvPr id="650" name="楕円 649"/>
        <xdr:cNvSpPr/>
      </xdr:nvSpPr>
      <xdr:spPr>
        <a:xfrm>
          <a:off x="14541500" y="131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55469</xdr:rowOff>
    </xdr:from>
    <xdr:ext cx="534377" cy="259045"/>
    <xdr:sp macro="" textlink="">
      <xdr:nvSpPr>
        <xdr:cNvPr id="651" name="テキスト ボックス 650"/>
        <xdr:cNvSpPr txBox="1"/>
      </xdr:nvSpPr>
      <xdr:spPr>
        <a:xfrm>
          <a:off x="14325111" y="132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95272</xdr:rowOff>
    </xdr:from>
    <xdr:to>
      <xdr:col>72</xdr:col>
      <xdr:colOff>38100</xdr:colOff>
      <xdr:row>77</xdr:row>
      <xdr:rowOff>25422</xdr:rowOff>
    </xdr:to>
    <xdr:sp macro="" textlink="">
      <xdr:nvSpPr>
        <xdr:cNvPr id="652" name="楕円 651"/>
        <xdr:cNvSpPr/>
      </xdr:nvSpPr>
      <xdr:spPr>
        <a:xfrm>
          <a:off x="13652500" y="131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16549</xdr:rowOff>
    </xdr:from>
    <xdr:ext cx="534377" cy="259045"/>
    <xdr:sp macro="" textlink="">
      <xdr:nvSpPr>
        <xdr:cNvPr id="653" name="テキスト ボックス 652"/>
        <xdr:cNvSpPr txBox="1"/>
      </xdr:nvSpPr>
      <xdr:spPr>
        <a:xfrm>
          <a:off x="13436111" y="132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89843</xdr:rowOff>
    </xdr:from>
    <xdr:to>
      <xdr:col>67</xdr:col>
      <xdr:colOff>101600</xdr:colOff>
      <xdr:row>77</xdr:row>
      <xdr:rowOff>19993</xdr:rowOff>
    </xdr:to>
    <xdr:sp macro="" textlink="">
      <xdr:nvSpPr>
        <xdr:cNvPr id="654" name="楕円 653"/>
        <xdr:cNvSpPr/>
      </xdr:nvSpPr>
      <xdr:spPr>
        <a:xfrm>
          <a:off x="12763500" y="131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11120</xdr:rowOff>
    </xdr:from>
    <xdr:ext cx="534377" cy="259045"/>
    <xdr:sp macro="" textlink="">
      <xdr:nvSpPr>
        <xdr:cNvPr id="655" name="テキスト ボックス 654"/>
        <xdr:cNvSpPr txBox="1"/>
      </xdr:nvSpPr>
      <xdr:spPr>
        <a:xfrm>
          <a:off x="12547111" y="132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21330</xdr:rowOff>
    </xdr:from>
    <xdr:to>
      <xdr:col>85</xdr:col>
      <xdr:colOff>127000</xdr:colOff>
      <xdr:row>98</xdr:row>
      <xdr:rowOff>120772</xdr:rowOff>
    </xdr:to>
    <xdr:cxnSp macro="">
      <xdr:nvCxnSpPr>
        <xdr:cNvPr id="682" name="直線コネクタ 681"/>
        <xdr:cNvCxnSpPr/>
      </xdr:nvCxnSpPr>
      <xdr:spPr>
        <a:xfrm>
          <a:off x="15481300" y="16480530"/>
          <a:ext cx="838200" cy="4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168915</xdr:rowOff>
    </xdr:from>
    <xdr:to>
      <xdr:col>81</xdr:col>
      <xdr:colOff>50800</xdr:colOff>
      <xdr:row>96</xdr:row>
      <xdr:rowOff>21330</xdr:rowOff>
    </xdr:to>
    <xdr:cxnSp macro="">
      <xdr:nvCxnSpPr>
        <xdr:cNvPr id="685" name="直線コネクタ 684"/>
        <xdr:cNvCxnSpPr/>
      </xdr:nvCxnSpPr>
      <xdr:spPr>
        <a:xfrm>
          <a:off x="14592300" y="16285215"/>
          <a:ext cx="889000" cy="19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22743</xdr:rowOff>
    </xdr:from>
    <xdr:to>
      <xdr:col>81</xdr:col>
      <xdr:colOff>101600</xdr:colOff>
      <xdr:row>97</xdr:row>
      <xdr:rowOff>124343</xdr:rowOff>
    </xdr:to>
    <xdr:sp macro="" textlink="">
      <xdr:nvSpPr>
        <xdr:cNvPr id="686" name="フローチャート: 判断 685"/>
        <xdr:cNvSpPr/>
      </xdr:nvSpPr>
      <xdr:spPr>
        <a:xfrm>
          <a:off x="15430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115470</xdr:rowOff>
    </xdr:from>
    <xdr:ext cx="469744" cy="259045"/>
    <xdr:sp macro="" textlink="">
      <xdr:nvSpPr>
        <xdr:cNvPr id="687" name="テキスト ボックス 686"/>
        <xdr:cNvSpPr txBox="1"/>
      </xdr:nvSpPr>
      <xdr:spPr>
        <a:xfrm>
          <a:off x="15246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142078</xdr:rowOff>
    </xdr:from>
    <xdr:to>
      <xdr:col>76</xdr:col>
      <xdr:colOff>114300</xdr:colOff>
      <xdr:row>94</xdr:row>
      <xdr:rowOff>168915</xdr:rowOff>
    </xdr:to>
    <xdr:cxnSp macro="">
      <xdr:nvCxnSpPr>
        <xdr:cNvPr id="688" name="直線コネクタ 687"/>
        <xdr:cNvCxnSpPr/>
      </xdr:nvCxnSpPr>
      <xdr:spPr>
        <a:xfrm>
          <a:off x="13703300" y="16086928"/>
          <a:ext cx="889000" cy="19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171379</xdr:rowOff>
    </xdr:from>
    <xdr:to>
      <xdr:col>76</xdr:col>
      <xdr:colOff>165100</xdr:colOff>
      <xdr:row>97</xdr:row>
      <xdr:rowOff>101529</xdr:rowOff>
    </xdr:to>
    <xdr:sp macro="" textlink="">
      <xdr:nvSpPr>
        <xdr:cNvPr id="689" name="フローチャート: 判断 688"/>
        <xdr:cNvSpPr/>
      </xdr:nvSpPr>
      <xdr:spPr>
        <a:xfrm>
          <a:off x="14541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92656</xdr:rowOff>
    </xdr:from>
    <xdr:ext cx="469744" cy="259045"/>
    <xdr:sp macro="" textlink="">
      <xdr:nvSpPr>
        <xdr:cNvPr id="690" name="テキスト ボックス 689"/>
        <xdr:cNvSpPr txBox="1"/>
      </xdr:nvSpPr>
      <xdr:spPr>
        <a:xfrm>
          <a:off x="14357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142078</xdr:rowOff>
    </xdr:from>
    <xdr:to>
      <xdr:col>71</xdr:col>
      <xdr:colOff>177800</xdr:colOff>
      <xdr:row>96</xdr:row>
      <xdr:rowOff>22839</xdr:rowOff>
    </xdr:to>
    <xdr:cxnSp macro="">
      <xdr:nvCxnSpPr>
        <xdr:cNvPr id="691" name="直線コネクタ 690"/>
        <xdr:cNvCxnSpPr/>
      </xdr:nvCxnSpPr>
      <xdr:spPr>
        <a:xfrm flipV="1">
          <a:off x="12814300" y="16086928"/>
          <a:ext cx="889000" cy="39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97129</xdr:rowOff>
    </xdr:from>
    <xdr:to>
      <xdr:col>72</xdr:col>
      <xdr:colOff>38100</xdr:colOff>
      <xdr:row>97</xdr:row>
      <xdr:rowOff>27279</xdr:rowOff>
    </xdr:to>
    <xdr:sp macro="" textlink="">
      <xdr:nvSpPr>
        <xdr:cNvPr id="692" name="フローチャート: 判断 691"/>
        <xdr:cNvSpPr/>
      </xdr:nvSpPr>
      <xdr:spPr>
        <a:xfrm>
          <a:off x="13652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18406</xdr:rowOff>
    </xdr:from>
    <xdr:ext cx="469744" cy="259045"/>
    <xdr:sp macro="" textlink="">
      <xdr:nvSpPr>
        <xdr:cNvPr id="693" name="テキスト ボックス 692"/>
        <xdr:cNvSpPr txBox="1"/>
      </xdr:nvSpPr>
      <xdr:spPr>
        <a:xfrm>
          <a:off x="13468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165298</xdr:rowOff>
    </xdr:from>
    <xdr:to>
      <xdr:col>67</xdr:col>
      <xdr:colOff>101600</xdr:colOff>
      <xdr:row>97</xdr:row>
      <xdr:rowOff>95448</xdr:rowOff>
    </xdr:to>
    <xdr:sp macro="" textlink="">
      <xdr:nvSpPr>
        <xdr:cNvPr id="694" name="フローチャート: 判断 693"/>
        <xdr:cNvSpPr/>
      </xdr:nvSpPr>
      <xdr:spPr>
        <a:xfrm>
          <a:off x="12763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86575</xdr:rowOff>
    </xdr:from>
    <xdr:ext cx="469744" cy="259045"/>
    <xdr:sp macro="" textlink="">
      <xdr:nvSpPr>
        <xdr:cNvPr id="695" name="テキスト ボックス 694"/>
        <xdr:cNvSpPr txBox="1"/>
      </xdr:nvSpPr>
      <xdr:spPr>
        <a:xfrm>
          <a:off x="12579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69972</xdr:rowOff>
    </xdr:from>
    <xdr:to>
      <xdr:col>85</xdr:col>
      <xdr:colOff>177800</xdr:colOff>
      <xdr:row>99</xdr:row>
      <xdr:rowOff>122</xdr:rowOff>
    </xdr:to>
    <xdr:sp macro="" textlink="">
      <xdr:nvSpPr>
        <xdr:cNvPr id="701" name="楕円 700"/>
        <xdr:cNvSpPr/>
      </xdr:nvSpPr>
      <xdr:spPr>
        <a:xfrm>
          <a:off x="16268700" y="168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156349</xdr:rowOff>
    </xdr:from>
    <xdr:ext cx="378565" cy="259045"/>
    <xdr:sp macro="" textlink="">
      <xdr:nvSpPr>
        <xdr:cNvPr id="702" name="積立金該当値テキスト"/>
        <xdr:cNvSpPr txBox="1"/>
      </xdr:nvSpPr>
      <xdr:spPr>
        <a:xfrm>
          <a:off x="16370300" y="167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141980</xdr:rowOff>
    </xdr:from>
    <xdr:to>
      <xdr:col>81</xdr:col>
      <xdr:colOff>101600</xdr:colOff>
      <xdr:row>96</xdr:row>
      <xdr:rowOff>72130</xdr:rowOff>
    </xdr:to>
    <xdr:sp macro="" textlink="">
      <xdr:nvSpPr>
        <xdr:cNvPr id="703" name="楕円 702"/>
        <xdr:cNvSpPr/>
      </xdr:nvSpPr>
      <xdr:spPr>
        <a:xfrm>
          <a:off x="15430500" y="164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88657</xdr:rowOff>
    </xdr:from>
    <xdr:ext cx="534377" cy="259045"/>
    <xdr:sp macro="" textlink="">
      <xdr:nvSpPr>
        <xdr:cNvPr id="704" name="テキスト ボックス 703"/>
        <xdr:cNvSpPr txBox="1"/>
      </xdr:nvSpPr>
      <xdr:spPr>
        <a:xfrm>
          <a:off x="15214111" y="162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118115</xdr:rowOff>
    </xdr:from>
    <xdr:to>
      <xdr:col>76</xdr:col>
      <xdr:colOff>165100</xdr:colOff>
      <xdr:row>95</xdr:row>
      <xdr:rowOff>48265</xdr:rowOff>
    </xdr:to>
    <xdr:sp macro="" textlink="">
      <xdr:nvSpPr>
        <xdr:cNvPr id="705" name="楕円 704"/>
        <xdr:cNvSpPr/>
      </xdr:nvSpPr>
      <xdr:spPr>
        <a:xfrm>
          <a:off x="14541500" y="16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64792</xdr:rowOff>
    </xdr:from>
    <xdr:ext cx="534377" cy="259045"/>
    <xdr:sp macro="" textlink="">
      <xdr:nvSpPr>
        <xdr:cNvPr id="706" name="テキスト ボックス 705"/>
        <xdr:cNvSpPr txBox="1"/>
      </xdr:nvSpPr>
      <xdr:spPr>
        <a:xfrm>
          <a:off x="14325111" y="160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91278</xdr:rowOff>
    </xdr:from>
    <xdr:to>
      <xdr:col>72</xdr:col>
      <xdr:colOff>38100</xdr:colOff>
      <xdr:row>94</xdr:row>
      <xdr:rowOff>21428</xdr:rowOff>
    </xdr:to>
    <xdr:sp macro="" textlink="">
      <xdr:nvSpPr>
        <xdr:cNvPr id="707" name="楕円 706"/>
        <xdr:cNvSpPr/>
      </xdr:nvSpPr>
      <xdr:spPr>
        <a:xfrm>
          <a:off x="13652500" y="1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37955</xdr:rowOff>
    </xdr:from>
    <xdr:ext cx="534377" cy="259045"/>
    <xdr:sp macro="" textlink="">
      <xdr:nvSpPr>
        <xdr:cNvPr id="708" name="テキスト ボックス 707"/>
        <xdr:cNvSpPr txBox="1"/>
      </xdr:nvSpPr>
      <xdr:spPr>
        <a:xfrm>
          <a:off x="13436111" y="158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143489</xdr:rowOff>
    </xdr:from>
    <xdr:to>
      <xdr:col>67</xdr:col>
      <xdr:colOff>101600</xdr:colOff>
      <xdr:row>96</xdr:row>
      <xdr:rowOff>73639</xdr:rowOff>
    </xdr:to>
    <xdr:sp macro="" textlink="">
      <xdr:nvSpPr>
        <xdr:cNvPr id="709" name="楕円 708"/>
        <xdr:cNvSpPr/>
      </xdr:nvSpPr>
      <xdr:spPr>
        <a:xfrm>
          <a:off x="12763500" y="164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90166</xdr:rowOff>
    </xdr:from>
    <xdr:ext cx="534377" cy="259045"/>
    <xdr:sp macro="" textlink="">
      <xdr:nvSpPr>
        <xdr:cNvPr id="710" name="テキスト ボックス 709"/>
        <xdr:cNvSpPr txBox="1"/>
      </xdr:nvSpPr>
      <xdr:spPr>
        <a:xfrm>
          <a:off x="12547111" y="162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5" name="フローチャート: 判断 744"/>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6" name="テキスト ボックス 745"/>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8" name="フローチャート: 判断 747"/>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9" name="テキスト ボックス 748"/>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51" name="フローチャート: 判断 750"/>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52" name="テキスト ボックス 751"/>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3" name="フローチャート: 判断 752"/>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54" name="テキスト ボックス 753"/>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88461</xdr:rowOff>
    </xdr:from>
    <xdr:to>
      <xdr:col>116</xdr:col>
      <xdr:colOff>63500</xdr:colOff>
      <xdr:row>59</xdr:row>
      <xdr:rowOff>90225</xdr:rowOff>
    </xdr:to>
    <xdr:cxnSp macro="">
      <xdr:nvCxnSpPr>
        <xdr:cNvPr id="800" name="直線コネクタ 799"/>
        <xdr:cNvCxnSpPr/>
      </xdr:nvCxnSpPr>
      <xdr:spPr>
        <a:xfrm flipV="1">
          <a:off x="21323300" y="10204011"/>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90159</xdr:rowOff>
    </xdr:from>
    <xdr:to>
      <xdr:col>111</xdr:col>
      <xdr:colOff>177800</xdr:colOff>
      <xdr:row>59</xdr:row>
      <xdr:rowOff>90225</xdr:rowOff>
    </xdr:to>
    <xdr:cxnSp macro="">
      <xdr:nvCxnSpPr>
        <xdr:cNvPr id="803" name="直線コネクタ 802"/>
        <xdr:cNvCxnSpPr/>
      </xdr:nvCxnSpPr>
      <xdr:spPr>
        <a:xfrm>
          <a:off x="20434300" y="10205709"/>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7453</xdr:rowOff>
    </xdr:from>
    <xdr:to>
      <xdr:col>112</xdr:col>
      <xdr:colOff>38100</xdr:colOff>
      <xdr:row>58</xdr:row>
      <xdr:rowOff>109053</xdr:rowOff>
    </xdr:to>
    <xdr:sp macro="" textlink="">
      <xdr:nvSpPr>
        <xdr:cNvPr id="804" name="フローチャート: 判断 803"/>
        <xdr:cNvSpPr/>
      </xdr:nvSpPr>
      <xdr:spPr>
        <a:xfrm>
          <a:off x="21272500" y="995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125580</xdr:rowOff>
    </xdr:from>
    <xdr:ext cx="469744" cy="259045"/>
    <xdr:sp macro="" textlink="">
      <xdr:nvSpPr>
        <xdr:cNvPr id="805" name="テキスト ボックス 804"/>
        <xdr:cNvSpPr txBox="1"/>
      </xdr:nvSpPr>
      <xdr:spPr>
        <a:xfrm>
          <a:off x="21088428" y="97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85228</xdr:rowOff>
    </xdr:from>
    <xdr:to>
      <xdr:col>107</xdr:col>
      <xdr:colOff>50800</xdr:colOff>
      <xdr:row>59</xdr:row>
      <xdr:rowOff>90159</xdr:rowOff>
    </xdr:to>
    <xdr:cxnSp macro="">
      <xdr:nvCxnSpPr>
        <xdr:cNvPr id="806" name="直線コネクタ 805"/>
        <xdr:cNvCxnSpPr/>
      </xdr:nvCxnSpPr>
      <xdr:spPr>
        <a:xfrm>
          <a:off x="19545300" y="10200778"/>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156762</xdr:rowOff>
    </xdr:from>
    <xdr:to>
      <xdr:col>107</xdr:col>
      <xdr:colOff>101600</xdr:colOff>
      <xdr:row>58</xdr:row>
      <xdr:rowOff>86912</xdr:rowOff>
    </xdr:to>
    <xdr:sp macro="" textlink="">
      <xdr:nvSpPr>
        <xdr:cNvPr id="807" name="フローチャート: 判断 806"/>
        <xdr:cNvSpPr/>
      </xdr:nvSpPr>
      <xdr:spPr>
        <a:xfrm>
          <a:off x="20383500" y="992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103439</xdr:rowOff>
    </xdr:from>
    <xdr:ext cx="469744" cy="259045"/>
    <xdr:sp macro="" textlink="">
      <xdr:nvSpPr>
        <xdr:cNvPr id="808" name="テキスト ボックス 807"/>
        <xdr:cNvSpPr txBox="1"/>
      </xdr:nvSpPr>
      <xdr:spPr>
        <a:xfrm>
          <a:off x="20199428" y="970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77946</xdr:rowOff>
    </xdr:from>
    <xdr:to>
      <xdr:col>102</xdr:col>
      <xdr:colOff>114300</xdr:colOff>
      <xdr:row>59</xdr:row>
      <xdr:rowOff>85228</xdr:rowOff>
    </xdr:to>
    <xdr:cxnSp macro="">
      <xdr:nvCxnSpPr>
        <xdr:cNvPr id="809" name="直線コネクタ 808"/>
        <xdr:cNvCxnSpPr/>
      </xdr:nvCxnSpPr>
      <xdr:spPr>
        <a:xfrm>
          <a:off x="18656300" y="10193496"/>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114340</xdr:rowOff>
    </xdr:from>
    <xdr:to>
      <xdr:col>102</xdr:col>
      <xdr:colOff>165100</xdr:colOff>
      <xdr:row>58</xdr:row>
      <xdr:rowOff>44490</xdr:rowOff>
    </xdr:to>
    <xdr:sp macro="" textlink="">
      <xdr:nvSpPr>
        <xdr:cNvPr id="810" name="フローチャート: 判断 809"/>
        <xdr:cNvSpPr/>
      </xdr:nvSpPr>
      <xdr:spPr>
        <a:xfrm>
          <a:off x="19494500" y="98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61017</xdr:rowOff>
    </xdr:from>
    <xdr:ext cx="469744" cy="259045"/>
    <xdr:sp macro="" textlink="">
      <xdr:nvSpPr>
        <xdr:cNvPr id="811" name="テキスト ボックス 810"/>
        <xdr:cNvSpPr txBox="1"/>
      </xdr:nvSpPr>
      <xdr:spPr>
        <a:xfrm>
          <a:off x="19310428" y="966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106143</xdr:rowOff>
    </xdr:from>
    <xdr:to>
      <xdr:col>98</xdr:col>
      <xdr:colOff>38100</xdr:colOff>
      <xdr:row>58</xdr:row>
      <xdr:rowOff>36293</xdr:rowOff>
    </xdr:to>
    <xdr:sp macro="" textlink="">
      <xdr:nvSpPr>
        <xdr:cNvPr id="812" name="フローチャート: 判断 811"/>
        <xdr:cNvSpPr/>
      </xdr:nvSpPr>
      <xdr:spPr>
        <a:xfrm>
          <a:off x="18605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52820</xdr:rowOff>
    </xdr:from>
    <xdr:ext cx="469744" cy="259045"/>
    <xdr:sp macro="" textlink="">
      <xdr:nvSpPr>
        <xdr:cNvPr id="813" name="テキスト ボックス 812"/>
        <xdr:cNvSpPr txBox="1"/>
      </xdr:nvSpPr>
      <xdr:spPr>
        <a:xfrm>
          <a:off x="18421428" y="96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37661</xdr:rowOff>
    </xdr:from>
    <xdr:to>
      <xdr:col>116</xdr:col>
      <xdr:colOff>114300</xdr:colOff>
      <xdr:row>59</xdr:row>
      <xdr:rowOff>139261</xdr:rowOff>
    </xdr:to>
    <xdr:sp macro="" textlink="">
      <xdr:nvSpPr>
        <xdr:cNvPr id="819" name="楕円 818"/>
        <xdr:cNvSpPr/>
      </xdr:nvSpPr>
      <xdr:spPr>
        <a:xfrm>
          <a:off x="22110700" y="101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124038</xdr:rowOff>
    </xdr:from>
    <xdr:ext cx="378565" cy="259045"/>
    <xdr:sp macro="" textlink="">
      <xdr:nvSpPr>
        <xdr:cNvPr id="820" name="貸付金該当値テキスト"/>
        <xdr:cNvSpPr txBox="1"/>
      </xdr:nvSpPr>
      <xdr:spPr>
        <a:xfrm>
          <a:off x="22212300" y="10068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39425</xdr:rowOff>
    </xdr:from>
    <xdr:to>
      <xdr:col>112</xdr:col>
      <xdr:colOff>38100</xdr:colOff>
      <xdr:row>59</xdr:row>
      <xdr:rowOff>141025</xdr:rowOff>
    </xdr:to>
    <xdr:sp macro="" textlink="">
      <xdr:nvSpPr>
        <xdr:cNvPr id="821" name="楕円 820"/>
        <xdr:cNvSpPr/>
      </xdr:nvSpPr>
      <xdr:spPr>
        <a:xfrm>
          <a:off x="21272500" y="10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132152</xdr:rowOff>
    </xdr:from>
    <xdr:ext cx="378565" cy="259045"/>
    <xdr:sp macro="" textlink="">
      <xdr:nvSpPr>
        <xdr:cNvPr id="822" name="テキスト ボックス 821"/>
        <xdr:cNvSpPr txBox="1"/>
      </xdr:nvSpPr>
      <xdr:spPr>
        <a:xfrm>
          <a:off x="21134017" y="10247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39359</xdr:rowOff>
    </xdr:from>
    <xdr:to>
      <xdr:col>107</xdr:col>
      <xdr:colOff>101600</xdr:colOff>
      <xdr:row>59</xdr:row>
      <xdr:rowOff>140959</xdr:rowOff>
    </xdr:to>
    <xdr:sp macro="" textlink="">
      <xdr:nvSpPr>
        <xdr:cNvPr id="823" name="楕円 822"/>
        <xdr:cNvSpPr/>
      </xdr:nvSpPr>
      <xdr:spPr>
        <a:xfrm>
          <a:off x="20383500" y="10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132086</xdr:rowOff>
    </xdr:from>
    <xdr:ext cx="378565" cy="259045"/>
    <xdr:sp macro="" textlink="">
      <xdr:nvSpPr>
        <xdr:cNvPr id="824" name="テキスト ボックス 823"/>
        <xdr:cNvSpPr txBox="1"/>
      </xdr:nvSpPr>
      <xdr:spPr>
        <a:xfrm>
          <a:off x="20245017" y="1024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34428</xdr:rowOff>
    </xdr:from>
    <xdr:to>
      <xdr:col>102</xdr:col>
      <xdr:colOff>165100</xdr:colOff>
      <xdr:row>59</xdr:row>
      <xdr:rowOff>136028</xdr:rowOff>
    </xdr:to>
    <xdr:sp macro="" textlink="">
      <xdr:nvSpPr>
        <xdr:cNvPr id="825" name="楕円 824"/>
        <xdr:cNvSpPr/>
      </xdr:nvSpPr>
      <xdr:spPr>
        <a:xfrm>
          <a:off x="19494500" y="101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127155</xdr:rowOff>
    </xdr:from>
    <xdr:ext cx="378565" cy="259045"/>
    <xdr:sp macro="" textlink="">
      <xdr:nvSpPr>
        <xdr:cNvPr id="826" name="テキスト ボックス 825"/>
        <xdr:cNvSpPr txBox="1"/>
      </xdr:nvSpPr>
      <xdr:spPr>
        <a:xfrm>
          <a:off x="19356017" y="1024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27146</xdr:rowOff>
    </xdr:from>
    <xdr:to>
      <xdr:col>98</xdr:col>
      <xdr:colOff>38100</xdr:colOff>
      <xdr:row>59</xdr:row>
      <xdr:rowOff>128746</xdr:rowOff>
    </xdr:to>
    <xdr:sp macro="" textlink="">
      <xdr:nvSpPr>
        <xdr:cNvPr id="827" name="楕円 826"/>
        <xdr:cNvSpPr/>
      </xdr:nvSpPr>
      <xdr:spPr>
        <a:xfrm>
          <a:off x="18605500" y="101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119873</xdr:rowOff>
    </xdr:from>
    <xdr:ext cx="378565" cy="259045"/>
    <xdr:sp macro="" textlink="">
      <xdr:nvSpPr>
        <xdr:cNvPr id="828" name="テキスト ボックス 827"/>
        <xdr:cNvSpPr txBox="1"/>
      </xdr:nvSpPr>
      <xdr:spPr>
        <a:xfrm>
          <a:off x="18467017" y="10235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35077</xdr:rowOff>
    </xdr:from>
    <xdr:to>
      <xdr:col>116</xdr:col>
      <xdr:colOff>63500</xdr:colOff>
      <xdr:row>76</xdr:row>
      <xdr:rowOff>104191</xdr:rowOff>
    </xdr:to>
    <xdr:cxnSp macro="">
      <xdr:nvCxnSpPr>
        <xdr:cNvPr id="858" name="直線コネクタ 857"/>
        <xdr:cNvCxnSpPr/>
      </xdr:nvCxnSpPr>
      <xdr:spPr>
        <a:xfrm flipV="1">
          <a:off x="21323300" y="13065277"/>
          <a:ext cx="8382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61137</xdr:rowOff>
    </xdr:from>
    <xdr:to>
      <xdr:col>111</xdr:col>
      <xdr:colOff>177800</xdr:colOff>
      <xdr:row>76</xdr:row>
      <xdr:rowOff>104191</xdr:rowOff>
    </xdr:to>
    <xdr:cxnSp macro="">
      <xdr:nvCxnSpPr>
        <xdr:cNvPr id="861" name="直線コネクタ 860"/>
        <xdr:cNvCxnSpPr/>
      </xdr:nvCxnSpPr>
      <xdr:spPr>
        <a:xfrm>
          <a:off x="20434300" y="13091337"/>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62" name="フローチャート: 判断 861"/>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63" name="テキスト ボックス 862"/>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100762</xdr:rowOff>
    </xdr:from>
    <xdr:to>
      <xdr:col>107</xdr:col>
      <xdr:colOff>50800</xdr:colOff>
      <xdr:row>76</xdr:row>
      <xdr:rowOff>61137</xdr:rowOff>
    </xdr:to>
    <xdr:cxnSp macro="">
      <xdr:nvCxnSpPr>
        <xdr:cNvPr id="864" name="直線コネクタ 863"/>
        <xdr:cNvCxnSpPr/>
      </xdr:nvCxnSpPr>
      <xdr:spPr>
        <a:xfrm>
          <a:off x="19545300" y="12959512"/>
          <a:ext cx="889000" cy="13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65" name="フローチャート: 判断 864"/>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66" name="テキスト ボックス 865"/>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100762</xdr:rowOff>
    </xdr:from>
    <xdr:to>
      <xdr:col>102</xdr:col>
      <xdr:colOff>114300</xdr:colOff>
      <xdr:row>76</xdr:row>
      <xdr:rowOff>9513</xdr:rowOff>
    </xdr:to>
    <xdr:cxnSp macro="">
      <xdr:nvCxnSpPr>
        <xdr:cNvPr id="867" name="直線コネクタ 866"/>
        <xdr:cNvCxnSpPr/>
      </xdr:nvCxnSpPr>
      <xdr:spPr>
        <a:xfrm flipV="1">
          <a:off x="18656300" y="12959512"/>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8" name="フローチャート: 判断 867"/>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9" name="テキスト ボックス 868"/>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70" name="フローチャート: 判断 869"/>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71" name="テキスト ボックス 870"/>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155727</xdr:rowOff>
    </xdr:from>
    <xdr:to>
      <xdr:col>116</xdr:col>
      <xdr:colOff>114300</xdr:colOff>
      <xdr:row>76</xdr:row>
      <xdr:rowOff>85877</xdr:rowOff>
    </xdr:to>
    <xdr:sp macro="" textlink="">
      <xdr:nvSpPr>
        <xdr:cNvPr id="877" name="楕円 876"/>
        <xdr:cNvSpPr/>
      </xdr:nvSpPr>
      <xdr:spPr>
        <a:xfrm>
          <a:off x="22110700" y="130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134154</xdr:rowOff>
    </xdr:from>
    <xdr:ext cx="534377" cy="259045"/>
    <xdr:sp macro="" textlink="">
      <xdr:nvSpPr>
        <xdr:cNvPr id="878" name="繰出金該当値テキスト"/>
        <xdr:cNvSpPr txBox="1"/>
      </xdr:nvSpPr>
      <xdr:spPr>
        <a:xfrm>
          <a:off x="22212300" y="129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53391</xdr:rowOff>
    </xdr:from>
    <xdr:to>
      <xdr:col>112</xdr:col>
      <xdr:colOff>38100</xdr:colOff>
      <xdr:row>76</xdr:row>
      <xdr:rowOff>154991</xdr:rowOff>
    </xdr:to>
    <xdr:sp macro="" textlink="">
      <xdr:nvSpPr>
        <xdr:cNvPr id="879" name="楕円 878"/>
        <xdr:cNvSpPr/>
      </xdr:nvSpPr>
      <xdr:spPr>
        <a:xfrm>
          <a:off x="21272500" y="130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146118</xdr:rowOff>
    </xdr:from>
    <xdr:ext cx="534377" cy="259045"/>
    <xdr:sp macro="" textlink="">
      <xdr:nvSpPr>
        <xdr:cNvPr id="880" name="テキスト ボックス 879"/>
        <xdr:cNvSpPr txBox="1"/>
      </xdr:nvSpPr>
      <xdr:spPr>
        <a:xfrm>
          <a:off x="21056111" y="131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10337</xdr:rowOff>
    </xdr:from>
    <xdr:to>
      <xdr:col>107</xdr:col>
      <xdr:colOff>101600</xdr:colOff>
      <xdr:row>76</xdr:row>
      <xdr:rowOff>111937</xdr:rowOff>
    </xdr:to>
    <xdr:sp macro="" textlink="">
      <xdr:nvSpPr>
        <xdr:cNvPr id="881" name="楕円 880"/>
        <xdr:cNvSpPr/>
      </xdr:nvSpPr>
      <xdr:spPr>
        <a:xfrm>
          <a:off x="20383500" y="13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103064</xdr:rowOff>
    </xdr:from>
    <xdr:ext cx="534377" cy="259045"/>
    <xdr:sp macro="" textlink="">
      <xdr:nvSpPr>
        <xdr:cNvPr id="882" name="テキスト ボックス 881"/>
        <xdr:cNvSpPr txBox="1"/>
      </xdr:nvSpPr>
      <xdr:spPr>
        <a:xfrm>
          <a:off x="20167111" y="131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49962</xdr:rowOff>
    </xdr:from>
    <xdr:to>
      <xdr:col>102</xdr:col>
      <xdr:colOff>165100</xdr:colOff>
      <xdr:row>75</xdr:row>
      <xdr:rowOff>151563</xdr:rowOff>
    </xdr:to>
    <xdr:sp macro="" textlink="">
      <xdr:nvSpPr>
        <xdr:cNvPr id="883" name="楕円 882"/>
        <xdr:cNvSpPr/>
      </xdr:nvSpPr>
      <xdr:spPr>
        <a:xfrm>
          <a:off x="19494500" y="12908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168089</xdr:rowOff>
    </xdr:from>
    <xdr:ext cx="534377" cy="259045"/>
    <xdr:sp macro="" textlink="">
      <xdr:nvSpPr>
        <xdr:cNvPr id="884" name="テキスト ボックス 883"/>
        <xdr:cNvSpPr txBox="1"/>
      </xdr:nvSpPr>
      <xdr:spPr>
        <a:xfrm>
          <a:off x="19278111" y="126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130163</xdr:rowOff>
    </xdr:from>
    <xdr:to>
      <xdr:col>98</xdr:col>
      <xdr:colOff>38100</xdr:colOff>
      <xdr:row>76</xdr:row>
      <xdr:rowOff>60313</xdr:rowOff>
    </xdr:to>
    <xdr:sp macro="" textlink="">
      <xdr:nvSpPr>
        <xdr:cNvPr id="885" name="楕円 884"/>
        <xdr:cNvSpPr/>
      </xdr:nvSpPr>
      <xdr:spPr>
        <a:xfrm>
          <a:off x="18605500" y="129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51440</xdr:rowOff>
    </xdr:from>
    <xdr:ext cx="534377" cy="259045"/>
    <xdr:sp macro="" textlink="">
      <xdr:nvSpPr>
        <xdr:cNvPr id="886" name="テキスト ボックス 885"/>
        <xdr:cNvSpPr txBox="1"/>
      </xdr:nvSpPr>
      <xdr:spPr>
        <a:xfrm>
          <a:off x="18389111" y="130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歳出決算総額は、住民１人あたり約</a:t>
          </a:r>
          <a:r>
            <a:rPr kumimoji="1" lang="en-US" altLang="ja-JP" sz="1400">
              <a:latin typeface="ＭＳ Ｐゴシック" panose="020B0600070205080204" pitchFamily="50" charset="-128"/>
              <a:ea typeface="ＭＳ Ｐゴシック" panose="020B0600070205080204" pitchFamily="50" charset="-128"/>
            </a:rPr>
            <a:t>312,986</a:t>
          </a:r>
          <a:r>
            <a:rPr kumimoji="1" lang="ja-JP" altLang="en-US" sz="1400">
              <a:latin typeface="ＭＳ Ｐゴシック" panose="020B0600070205080204" pitchFamily="50" charset="-128"/>
              <a:ea typeface="ＭＳ Ｐゴシック" panose="020B0600070205080204" pitchFamily="50" charset="-128"/>
            </a:rPr>
            <a:t>円となっており、前年度の約</a:t>
          </a:r>
          <a:r>
            <a:rPr kumimoji="1" lang="en-US" altLang="ja-JP" sz="1400">
              <a:latin typeface="ＭＳ Ｐゴシック" panose="020B0600070205080204" pitchFamily="50" charset="-128"/>
              <a:ea typeface="ＭＳ Ｐゴシック" panose="020B0600070205080204" pitchFamily="50" charset="-128"/>
            </a:rPr>
            <a:t>335,312</a:t>
          </a:r>
          <a:r>
            <a:rPr kumimoji="1" lang="ja-JP" altLang="en-US" sz="1400">
              <a:latin typeface="ＭＳ Ｐゴシック" panose="020B0600070205080204" pitchFamily="50" charset="-128"/>
              <a:ea typeface="ＭＳ Ｐゴシック" panose="020B0600070205080204" pitchFamily="50" charset="-128"/>
            </a:rPr>
            <a:t>円と比べて</a:t>
          </a:r>
          <a:r>
            <a:rPr kumimoji="1" lang="en-US" altLang="ja-JP" sz="1400">
              <a:latin typeface="ＭＳ Ｐゴシック" panose="020B0600070205080204" pitchFamily="50" charset="-128"/>
              <a:ea typeface="ＭＳ Ｐゴシック" panose="020B0600070205080204" pitchFamily="50" charset="-128"/>
            </a:rPr>
            <a:t>22,326</a:t>
          </a:r>
          <a:r>
            <a:rPr kumimoji="1" lang="ja-JP" altLang="en-US" sz="1400">
              <a:latin typeface="ＭＳ Ｐゴシック" panose="020B0600070205080204" pitchFamily="50" charset="-128"/>
              <a:ea typeface="ＭＳ Ｐゴシック" panose="020B0600070205080204" pitchFamily="50" charset="-128"/>
            </a:rPr>
            <a:t>円の減となっている。普通建設事業費が前年度と比べて</a:t>
          </a:r>
          <a:r>
            <a:rPr kumimoji="1" lang="en-US" altLang="ja-JP" sz="1400">
              <a:latin typeface="ＭＳ Ｐゴシック" panose="020B0600070205080204" pitchFamily="50" charset="-128"/>
              <a:ea typeface="ＭＳ Ｐゴシック" panose="020B0600070205080204" pitchFamily="50" charset="-128"/>
            </a:rPr>
            <a:t>17,136</a:t>
          </a:r>
          <a:r>
            <a:rPr kumimoji="1" lang="ja-JP" altLang="en-US" sz="1400">
              <a:latin typeface="ＭＳ Ｐゴシック" panose="020B0600070205080204" pitchFamily="50" charset="-128"/>
              <a:ea typeface="ＭＳ Ｐゴシック" panose="020B0600070205080204" pitchFamily="50" charset="-128"/>
            </a:rPr>
            <a:t>円の減、積立金が</a:t>
          </a:r>
          <a:r>
            <a:rPr kumimoji="1" lang="en-US" altLang="ja-JP" sz="1400">
              <a:latin typeface="ＭＳ Ｐゴシック" panose="020B0600070205080204" pitchFamily="50" charset="-128"/>
              <a:ea typeface="ＭＳ Ｐゴシック" panose="020B0600070205080204" pitchFamily="50" charset="-128"/>
            </a:rPr>
            <a:t>9,675</a:t>
          </a:r>
          <a:r>
            <a:rPr kumimoji="1" lang="ja-JP" altLang="en-US" sz="1400">
              <a:latin typeface="ＭＳ Ｐゴシック" panose="020B0600070205080204" pitchFamily="50" charset="-128"/>
              <a:ea typeface="ＭＳ Ｐゴシック" panose="020B0600070205080204" pitchFamily="50" charset="-128"/>
            </a:rPr>
            <a:t>円の減であることによる。普通建設事業費は、川口市立高等学校及び市営の火葬場である川口市めぐりの森の建設事業が前年度で一段落したことで減となったほか、積立金は、前年度に市税の伸びや事業の執行残から将来の財源とするため積立てたものの、今年度は前年度ほど積立金を支出しなかったためである。また、物件費は、前年度から</a:t>
          </a:r>
          <a:r>
            <a:rPr kumimoji="1" lang="en-US" altLang="ja-JP" sz="1400">
              <a:latin typeface="ＭＳ Ｐゴシック" panose="020B0600070205080204" pitchFamily="50" charset="-128"/>
              <a:ea typeface="ＭＳ Ｐゴシック" panose="020B0600070205080204" pitchFamily="50" charset="-128"/>
            </a:rPr>
            <a:t>2,426</a:t>
          </a:r>
          <a:r>
            <a:rPr kumimoji="1" lang="ja-JP" altLang="en-US" sz="1400">
              <a:latin typeface="ＭＳ Ｐゴシック" panose="020B0600070205080204" pitchFamily="50" charset="-128"/>
              <a:ea typeface="ＭＳ Ｐゴシック" panose="020B0600070205080204" pitchFamily="50" charset="-128"/>
            </a:rPr>
            <a:t>円の増で、委託料の全般的な増によるものなどであり、繰出金は、前年度から</a:t>
          </a:r>
          <a:r>
            <a:rPr kumimoji="1" lang="en-US" altLang="ja-JP" sz="1400">
              <a:latin typeface="ＭＳ Ｐゴシック" panose="020B0600070205080204" pitchFamily="50" charset="-128"/>
              <a:ea typeface="ＭＳ Ｐゴシック" panose="020B0600070205080204" pitchFamily="50" charset="-128"/>
            </a:rPr>
            <a:t>1,814</a:t>
          </a:r>
          <a:r>
            <a:rPr kumimoji="1" lang="ja-JP" altLang="en-US" sz="1400">
              <a:latin typeface="ＭＳ Ｐゴシック" panose="020B0600070205080204" pitchFamily="50" charset="-128"/>
              <a:ea typeface="ＭＳ Ｐゴシック" panose="020B0600070205080204" pitchFamily="50" charset="-128"/>
            </a:rPr>
            <a:t>円の増で、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後期高齢者医療事業、介護保険事業及び下水道事業への繰出金が増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ことなどによるものである。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144599</xdr:rowOff>
    </xdr:from>
    <xdr:to>
      <xdr:col>24</xdr:col>
      <xdr:colOff>63500</xdr:colOff>
      <xdr:row>37</xdr:row>
      <xdr:rowOff>158750</xdr:rowOff>
    </xdr:to>
    <xdr:cxnSp macro="">
      <xdr:nvCxnSpPr>
        <xdr:cNvPr id="63" name="直線コネクタ 62"/>
        <xdr:cNvCxnSpPr/>
      </xdr:nvCxnSpPr>
      <xdr:spPr>
        <a:xfrm>
          <a:off x="3797300" y="6488249"/>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144599</xdr:rowOff>
    </xdr:from>
    <xdr:to>
      <xdr:col>19</xdr:col>
      <xdr:colOff>177800</xdr:colOff>
      <xdr:row>37</xdr:row>
      <xdr:rowOff>158750</xdr:rowOff>
    </xdr:to>
    <xdr:cxnSp macro="">
      <xdr:nvCxnSpPr>
        <xdr:cNvPr id="66" name="直線コネクタ 65"/>
        <xdr:cNvCxnSpPr/>
      </xdr:nvCxnSpPr>
      <xdr:spPr>
        <a:xfrm flipV="1">
          <a:off x="2908300" y="6488249"/>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76926</xdr:rowOff>
    </xdr:from>
    <xdr:to>
      <xdr:col>20</xdr:col>
      <xdr:colOff>38100</xdr:colOff>
      <xdr:row>35</xdr:row>
      <xdr:rowOff>7076</xdr:rowOff>
    </xdr:to>
    <xdr:sp macro="" textlink="">
      <xdr:nvSpPr>
        <xdr:cNvPr id="67" name="フローチャート: 判断 66"/>
        <xdr:cNvSpPr/>
      </xdr:nvSpPr>
      <xdr:spPr>
        <a:xfrm>
          <a:off x="3746500" y="590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23603</xdr:rowOff>
    </xdr:from>
    <xdr:ext cx="469744" cy="259045"/>
    <xdr:sp macro="" textlink="">
      <xdr:nvSpPr>
        <xdr:cNvPr id="68" name="テキスト ボックス 67"/>
        <xdr:cNvSpPr txBox="1"/>
      </xdr:nvSpPr>
      <xdr:spPr>
        <a:xfrm>
          <a:off x="3562428" y="568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52070</xdr:rowOff>
    </xdr:from>
    <xdr:to>
      <xdr:col>15</xdr:col>
      <xdr:colOff>50800</xdr:colOff>
      <xdr:row>37</xdr:row>
      <xdr:rowOff>158750</xdr:rowOff>
    </xdr:to>
    <xdr:cxnSp macro="">
      <xdr:nvCxnSpPr>
        <xdr:cNvPr id="69" name="直線コネクタ 68"/>
        <xdr:cNvCxnSpPr/>
      </xdr:nvCxnSpPr>
      <xdr:spPr>
        <a:xfrm>
          <a:off x="2019300" y="6395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67128</xdr:rowOff>
    </xdr:from>
    <xdr:to>
      <xdr:col>15</xdr:col>
      <xdr:colOff>101600</xdr:colOff>
      <xdr:row>34</xdr:row>
      <xdr:rowOff>168728</xdr:rowOff>
    </xdr:to>
    <xdr:sp macro="" textlink="">
      <xdr:nvSpPr>
        <xdr:cNvPr id="70" name="フローチャート: 判断 69"/>
        <xdr:cNvSpPr/>
      </xdr:nvSpPr>
      <xdr:spPr>
        <a:xfrm>
          <a:off x="2857500" y="589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13805</xdr:rowOff>
    </xdr:from>
    <xdr:ext cx="469744" cy="259045"/>
    <xdr:sp macro="" textlink="">
      <xdr:nvSpPr>
        <xdr:cNvPr id="71" name="テキスト ボックス 70"/>
        <xdr:cNvSpPr txBox="1"/>
      </xdr:nvSpPr>
      <xdr:spPr>
        <a:xfrm>
          <a:off x="2673428" y="567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44450</xdr:rowOff>
    </xdr:from>
    <xdr:to>
      <xdr:col>10</xdr:col>
      <xdr:colOff>114300</xdr:colOff>
      <xdr:row>37</xdr:row>
      <xdr:rowOff>52070</xdr:rowOff>
    </xdr:to>
    <xdr:cxnSp macro="">
      <xdr:nvCxnSpPr>
        <xdr:cNvPr id="72" name="直線コネクタ 71"/>
        <xdr:cNvCxnSpPr/>
      </xdr:nvCxnSpPr>
      <xdr:spPr>
        <a:xfrm>
          <a:off x="1130300" y="6388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41547</xdr:rowOff>
    </xdr:from>
    <xdr:to>
      <xdr:col>10</xdr:col>
      <xdr:colOff>165100</xdr:colOff>
      <xdr:row>33</xdr:row>
      <xdr:rowOff>143147</xdr:rowOff>
    </xdr:to>
    <xdr:sp macro="" textlink="">
      <xdr:nvSpPr>
        <xdr:cNvPr id="73" name="フローチャート: 判断 72"/>
        <xdr:cNvSpPr/>
      </xdr:nvSpPr>
      <xdr:spPr>
        <a:xfrm>
          <a:off x="1968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159674</xdr:rowOff>
    </xdr:from>
    <xdr:ext cx="469744" cy="259045"/>
    <xdr:sp macro="" textlink="">
      <xdr:nvSpPr>
        <xdr:cNvPr id="74" name="テキスト ボックス 73"/>
        <xdr:cNvSpPr txBox="1"/>
      </xdr:nvSpPr>
      <xdr:spPr>
        <a:xfrm>
          <a:off x="1784428" y="547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102507</xdr:rowOff>
    </xdr:from>
    <xdr:to>
      <xdr:col>6</xdr:col>
      <xdr:colOff>38100</xdr:colOff>
      <xdr:row>34</xdr:row>
      <xdr:rowOff>32657</xdr:rowOff>
    </xdr:to>
    <xdr:sp macro="" textlink="">
      <xdr:nvSpPr>
        <xdr:cNvPr id="75" name="フローチャート: 判断 74"/>
        <xdr:cNvSpPr/>
      </xdr:nvSpPr>
      <xdr:spPr>
        <a:xfrm>
          <a:off x="1079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49184</xdr:rowOff>
    </xdr:from>
    <xdr:ext cx="469744" cy="259045"/>
    <xdr:sp macro="" textlink="">
      <xdr:nvSpPr>
        <xdr:cNvPr id="76" name="テキスト ボックス 75"/>
        <xdr:cNvSpPr txBox="1"/>
      </xdr:nvSpPr>
      <xdr:spPr>
        <a:xfrm>
          <a:off x="895428" y="55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107950</xdr:rowOff>
    </xdr:from>
    <xdr:to>
      <xdr:col>24</xdr:col>
      <xdr:colOff>114300</xdr:colOff>
      <xdr:row>38</xdr:row>
      <xdr:rowOff>38100</xdr:rowOff>
    </xdr:to>
    <xdr:sp macro="" textlink="">
      <xdr:nvSpPr>
        <xdr:cNvPr id="82" name="楕円 81"/>
        <xdr:cNvSpPr/>
      </xdr:nvSpPr>
      <xdr:spPr>
        <a:xfrm>
          <a:off x="4584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86377</xdr:rowOff>
    </xdr:from>
    <xdr:ext cx="469744" cy="259045"/>
    <xdr:sp macro="" textlink="">
      <xdr:nvSpPr>
        <xdr:cNvPr id="83" name="議会費該当値テキスト"/>
        <xdr:cNvSpPr txBox="1"/>
      </xdr:nvSpPr>
      <xdr:spPr>
        <a:xfrm>
          <a:off x="46863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93799</xdr:rowOff>
    </xdr:from>
    <xdr:to>
      <xdr:col>20</xdr:col>
      <xdr:colOff>38100</xdr:colOff>
      <xdr:row>38</xdr:row>
      <xdr:rowOff>23949</xdr:rowOff>
    </xdr:to>
    <xdr:sp macro="" textlink="">
      <xdr:nvSpPr>
        <xdr:cNvPr id="84" name="楕円 83"/>
        <xdr:cNvSpPr/>
      </xdr:nvSpPr>
      <xdr:spPr>
        <a:xfrm>
          <a:off x="3746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15076</xdr:rowOff>
    </xdr:from>
    <xdr:ext cx="469744" cy="259045"/>
    <xdr:sp macro="" textlink="">
      <xdr:nvSpPr>
        <xdr:cNvPr id="85" name="テキスト ボックス 84"/>
        <xdr:cNvSpPr txBox="1"/>
      </xdr:nvSpPr>
      <xdr:spPr>
        <a:xfrm>
          <a:off x="3562428" y="653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107950</xdr:rowOff>
    </xdr:from>
    <xdr:to>
      <xdr:col>15</xdr:col>
      <xdr:colOff>101600</xdr:colOff>
      <xdr:row>38</xdr:row>
      <xdr:rowOff>38100</xdr:rowOff>
    </xdr:to>
    <xdr:sp macro="" textlink="">
      <xdr:nvSpPr>
        <xdr:cNvPr id="86" name="楕円 85"/>
        <xdr:cNvSpPr/>
      </xdr:nvSpPr>
      <xdr:spPr>
        <a:xfrm>
          <a:off x="2857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29227</xdr:rowOff>
    </xdr:from>
    <xdr:ext cx="469744" cy="259045"/>
    <xdr:sp macro="" textlink="">
      <xdr:nvSpPr>
        <xdr:cNvPr id="87" name="テキスト ボックス 86"/>
        <xdr:cNvSpPr txBox="1"/>
      </xdr:nvSpPr>
      <xdr:spPr>
        <a:xfrm>
          <a:off x="2673428"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1270</xdr:rowOff>
    </xdr:from>
    <xdr:to>
      <xdr:col>10</xdr:col>
      <xdr:colOff>165100</xdr:colOff>
      <xdr:row>37</xdr:row>
      <xdr:rowOff>102870</xdr:rowOff>
    </xdr:to>
    <xdr:sp macro="" textlink="">
      <xdr:nvSpPr>
        <xdr:cNvPr id="88" name="楕円 87"/>
        <xdr:cNvSpPr/>
      </xdr:nvSpPr>
      <xdr:spPr>
        <a:xfrm>
          <a:off x="1968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93997</xdr:rowOff>
    </xdr:from>
    <xdr:ext cx="469744" cy="259045"/>
    <xdr:sp macro="" textlink="">
      <xdr:nvSpPr>
        <xdr:cNvPr id="89" name="テキスト ボックス 88"/>
        <xdr:cNvSpPr txBox="1"/>
      </xdr:nvSpPr>
      <xdr:spPr>
        <a:xfrm>
          <a:off x="1784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165100</xdr:rowOff>
    </xdr:from>
    <xdr:to>
      <xdr:col>6</xdr:col>
      <xdr:colOff>38100</xdr:colOff>
      <xdr:row>37</xdr:row>
      <xdr:rowOff>95250</xdr:rowOff>
    </xdr:to>
    <xdr:sp macro="" textlink="">
      <xdr:nvSpPr>
        <xdr:cNvPr id="90" name="楕円 89"/>
        <xdr:cNvSpPr/>
      </xdr:nvSpPr>
      <xdr:spPr>
        <a:xfrm>
          <a:off x="1079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86377</xdr:rowOff>
    </xdr:from>
    <xdr:ext cx="469744" cy="259045"/>
    <xdr:sp macro="" textlink="">
      <xdr:nvSpPr>
        <xdr:cNvPr id="91" name="テキスト ボックス 90"/>
        <xdr:cNvSpPr txBox="1"/>
      </xdr:nvSpPr>
      <xdr:spPr>
        <a:xfrm>
          <a:off x="895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114326</xdr:rowOff>
    </xdr:from>
    <xdr:to>
      <xdr:col>24</xdr:col>
      <xdr:colOff>63500</xdr:colOff>
      <xdr:row>58</xdr:row>
      <xdr:rowOff>132522</xdr:rowOff>
    </xdr:to>
    <xdr:cxnSp macro="">
      <xdr:nvCxnSpPr>
        <xdr:cNvPr id="119" name="直線コネクタ 118"/>
        <xdr:cNvCxnSpPr/>
      </xdr:nvCxnSpPr>
      <xdr:spPr>
        <a:xfrm flipV="1">
          <a:off x="3797300" y="10058426"/>
          <a:ext cx="8382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32852</xdr:rowOff>
    </xdr:from>
    <xdr:to>
      <xdr:col>19</xdr:col>
      <xdr:colOff>177800</xdr:colOff>
      <xdr:row>58</xdr:row>
      <xdr:rowOff>132522</xdr:rowOff>
    </xdr:to>
    <xdr:cxnSp macro="">
      <xdr:nvCxnSpPr>
        <xdr:cNvPr id="122" name="直線コネクタ 121"/>
        <xdr:cNvCxnSpPr/>
      </xdr:nvCxnSpPr>
      <xdr:spPr>
        <a:xfrm>
          <a:off x="2908300" y="9976952"/>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60303</xdr:rowOff>
    </xdr:from>
    <xdr:to>
      <xdr:col>20</xdr:col>
      <xdr:colOff>38100</xdr:colOff>
      <xdr:row>56</xdr:row>
      <xdr:rowOff>161903</xdr:rowOff>
    </xdr:to>
    <xdr:sp macro="" textlink="">
      <xdr:nvSpPr>
        <xdr:cNvPr id="123" name="フローチャート: 判断 122"/>
        <xdr:cNvSpPr/>
      </xdr:nvSpPr>
      <xdr:spPr>
        <a:xfrm>
          <a:off x="3746500" y="966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6980</xdr:rowOff>
    </xdr:from>
    <xdr:ext cx="534377" cy="259045"/>
    <xdr:sp macro="" textlink="">
      <xdr:nvSpPr>
        <xdr:cNvPr id="124" name="テキスト ボックス 123"/>
        <xdr:cNvSpPr txBox="1"/>
      </xdr:nvSpPr>
      <xdr:spPr>
        <a:xfrm>
          <a:off x="3530111" y="943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134625</xdr:rowOff>
    </xdr:from>
    <xdr:to>
      <xdr:col>15</xdr:col>
      <xdr:colOff>50800</xdr:colOff>
      <xdr:row>58</xdr:row>
      <xdr:rowOff>32852</xdr:rowOff>
    </xdr:to>
    <xdr:cxnSp macro="">
      <xdr:nvCxnSpPr>
        <xdr:cNvPr id="125" name="直線コネクタ 124"/>
        <xdr:cNvCxnSpPr/>
      </xdr:nvCxnSpPr>
      <xdr:spPr>
        <a:xfrm>
          <a:off x="2019300" y="9735825"/>
          <a:ext cx="889000" cy="24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63297</xdr:rowOff>
    </xdr:from>
    <xdr:to>
      <xdr:col>15</xdr:col>
      <xdr:colOff>101600</xdr:colOff>
      <xdr:row>56</xdr:row>
      <xdr:rowOff>164897</xdr:rowOff>
    </xdr:to>
    <xdr:sp macro="" textlink="">
      <xdr:nvSpPr>
        <xdr:cNvPr id="126" name="フローチャート: 判断 125"/>
        <xdr:cNvSpPr/>
      </xdr:nvSpPr>
      <xdr:spPr>
        <a:xfrm>
          <a:off x="2857500" y="96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9974</xdr:rowOff>
    </xdr:from>
    <xdr:ext cx="534377" cy="259045"/>
    <xdr:sp macro="" textlink="">
      <xdr:nvSpPr>
        <xdr:cNvPr id="127" name="テキスト ボックス 126"/>
        <xdr:cNvSpPr txBox="1"/>
      </xdr:nvSpPr>
      <xdr:spPr>
        <a:xfrm>
          <a:off x="2641111" y="9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134625</xdr:rowOff>
    </xdr:from>
    <xdr:to>
      <xdr:col>10</xdr:col>
      <xdr:colOff>114300</xdr:colOff>
      <xdr:row>58</xdr:row>
      <xdr:rowOff>70045</xdr:rowOff>
    </xdr:to>
    <xdr:cxnSp macro="">
      <xdr:nvCxnSpPr>
        <xdr:cNvPr id="128" name="直線コネクタ 127"/>
        <xdr:cNvCxnSpPr/>
      </xdr:nvCxnSpPr>
      <xdr:spPr>
        <a:xfrm flipV="1">
          <a:off x="1130300" y="9735825"/>
          <a:ext cx="889000" cy="27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134072</xdr:rowOff>
    </xdr:from>
    <xdr:to>
      <xdr:col>10</xdr:col>
      <xdr:colOff>165100</xdr:colOff>
      <xdr:row>56</xdr:row>
      <xdr:rowOff>64222</xdr:rowOff>
    </xdr:to>
    <xdr:sp macro="" textlink="">
      <xdr:nvSpPr>
        <xdr:cNvPr id="129" name="フローチャート: 判断 128"/>
        <xdr:cNvSpPr/>
      </xdr:nvSpPr>
      <xdr:spPr>
        <a:xfrm>
          <a:off x="1968500" y="956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80749</xdr:rowOff>
    </xdr:from>
    <xdr:ext cx="534377" cy="259045"/>
    <xdr:sp macro="" textlink="">
      <xdr:nvSpPr>
        <xdr:cNvPr id="130" name="テキスト ボックス 129"/>
        <xdr:cNvSpPr txBox="1"/>
      </xdr:nvSpPr>
      <xdr:spPr>
        <a:xfrm>
          <a:off x="1752111" y="93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54679</xdr:rowOff>
    </xdr:from>
    <xdr:to>
      <xdr:col>6</xdr:col>
      <xdr:colOff>38100</xdr:colOff>
      <xdr:row>56</xdr:row>
      <xdr:rowOff>156279</xdr:rowOff>
    </xdr:to>
    <xdr:sp macro="" textlink="">
      <xdr:nvSpPr>
        <xdr:cNvPr id="131" name="フローチャート: 判断 130"/>
        <xdr:cNvSpPr/>
      </xdr:nvSpPr>
      <xdr:spPr>
        <a:xfrm>
          <a:off x="1079500" y="965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1356</xdr:rowOff>
    </xdr:from>
    <xdr:ext cx="534377" cy="259045"/>
    <xdr:sp macro="" textlink="">
      <xdr:nvSpPr>
        <xdr:cNvPr id="132" name="テキスト ボックス 131"/>
        <xdr:cNvSpPr txBox="1"/>
      </xdr:nvSpPr>
      <xdr:spPr>
        <a:xfrm>
          <a:off x="863111" y="94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63526</xdr:rowOff>
    </xdr:from>
    <xdr:to>
      <xdr:col>24</xdr:col>
      <xdr:colOff>114300</xdr:colOff>
      <xdr:row>58</xdr:row>
      <xdr:rowOff>165126</xdr:rowOff>
    </xdr:to>
    <xdr:sp macro="" textlink="">
      <xdr:nvSpPr>
        <xdr:cNvPr id="138" name="楕円 137"/>
        <xdr:cNvSpPr/>
      </xdr:nvSpPr>
      <xdr:spPr>
        <a:xfrm>
          <a:off x="45847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149903</xdr:rowOff>
    </xdr:from>
    <xdr:ext cx="534377" cy="259045"/>
    <xdr:sp macro="" textlink="">
      <xdr:nvSpPr>
        <xdr:cNvPr id="139" name="総務費該当値テキスト"/>
        <xdr:cNvSpPr txBox="1"/>
      </xdr:nvSpPr>
      <xdr:spPr>
        <a:xfrm>
          <a:off x="4686300" y="99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81722</xdr:rowOff>
    </xdr:from>
    <xdr:to>
      <xdr:col>20</xdr:col>
      <xdr:colOff>38100</xdr:colOff>
      <xdr:row>59</xdr:row>
      <xdr:rowOff>11872</xdr:rowOff>
    </xdr:to>
    <xdr:sp macro="" textlink="">
      <xdr:nvSpPr>
        <xdr:cNvPr id="140" name="楕円 139"/>
        <xdr:cNvSpPr/>
      </xdr:nvSpPr>
      <xdr:spPr>
        <a:xfrm>
          <a:off x="3746500" y="100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2999</xdr:rowOff>
    </xdr:from>
    <xdr:ext cx="534377" cy="259045"/>
    <xdr:sp macro="" textlink="">
      <xdr:nvSpPr>
        <xdr:cNvPr id="141" name="テキスト ボックス 140"/>
        <xdr:cNvSpPr txBox="1"/>
      </xdr:nvSpPr>
      <xdr:spPr>
        <a:xfrm>
          <a:off x="3530111" y="101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153502</xdr:rowOff>
    </xdr:from>
    <xdr:to>
      <xdr:col>15</xdr:col>
      <xdr:colOff>101600</xdr:colOff>
      <xdr:row>58</xdr:row>
      <xdr:rowOff>83652</xdr:rowOff>
    </xdr:to>
    <xdr:sp macro="" textlink="">
      <xdr:nvSpPr>
        <xdr:cNvPr id="142" name="楕円 141"/>
        <xdr:cNvSpPr/>
      </xdr:nvSpPr>
      <xdr:spPr>
        <a:xfrm>
          <a:off x="28575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74779</xdr:rowOff>
    </xdr:from>
    <xdr:ext cx="534377" cy="259045"/>
    <xdr:sp macro="" textlink="">
      <xdr:nvSpPr>
        <xdr:cNvPr id="143" name="テキスト ボックス 142"/>
        <xdr:cNvSpPr txBox="1"/>
      </xdr:nvSpPr>
      <xdr:spPr>
        <a:xfrm>
          <a:off x="2641111" y="10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83825</xdr:rowOff>
    </xdr:from>
    <xdr:to>
      <xdr:col>10</xdr:col>
      <xdr:colOff>165100</xdr:colOff>
      <xdr:row>57</xdr:row>
      <xdr:rowOff>13975</xdr:rowOff>
    </xdr:to>
    <xdr:sp macro="" textlink="">
      <xdr:nvSpPr>
        <xdr:cNvPr id="144" name="楕円 143"/>
        <xdr:cNvSpPr/>
      </xdr:nvSpPr>
      <xdr:spPr>
        <a:xfrm>
          <a:off x="1968500" y="96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5102</xdr:rowOff>
    </xdr:from>
    <xdr:ext cx="534377" cy="259045"/>
    <xdr:sp macro="" textlink="">
      <xdr:nvSpPr>
        <xdr:cNvPr id="145" name="テキスト ボックス 144"/>
        <xdr:cNvSpPr txBox="1"/>
      </xdr:nvSpPr>
      <xdr:spPr>
        <a:xfrm>
          <a:off x="1752111" y="97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19245</xdr:rowOff>
    </xdr:from>
    <xdr:to>
      <xdr:col>6</xdr:col>
      <xdr:colOff>38100</xdr:colOff>
      <xdr:row>58</xdr:row>
      <xdr:rowOff>120845</xdr:rowOff>
    </xdr:to>
    <xdr:sp macro="" textlink="">
      <xdr:nvSpPr>
        <xdr:cNvPr id="146" name="楕円 145"/>
        <xdr:cNvSpPr/>
      </xdr:nvSpPr>
      <xdr:spPr>
        <a:xfrm>
          <a:off x="1079500" y="99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111972</xdr:rowOff>
    </xdr:from>
    <xdr:ext cx="534377" cy="259045"/>
    <xdr:sp macro="" textlink="">
      <xdr:nvSpPr>
        <xdr:cNvPr id="147" name="テキスト ボックス 146"/>
        <xdr:cNvSpPr txBox="1"/>
      </xdr:nvSpPr>
      <xdr:spPr>
        <a:xfrm>
          <a:off x="863111" y="100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77812</xdr:rowOff>
    </xdr:from>
    <xdr:to>
      <xdr:col>24</xdr:col>
      <xdr:colOff>63500</xdr:colOff>
      <xdr:row>77</xdr:row>
      <xdr:rowOff>78156</xdr:rowOff>
    </xdr:to>
    <xdr:cxnSp macro="">
      <xdr:nvCxnSpPr>
        <xdr:cNvPr id="177" name="直線コネクタ 176"/>
        <xdr:cNvCxnSpPr/>
      </xdr:nvCxnSpPr>
      <xdr:spPr>
        <a:xfrm>
          <a:off x="3797300" y="13279462"/>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77812</xdr:rowOff>
    </xdr:from>
    <xdr:to>
      <xdr:col>19</xdr:col>
      <xdr:colOff>177800</xdr:colOff>
      <xdr:row>77</xdr:row>
      <xdr:rowOff>121704</xdr:rowOff>
    </xdr:to>
    <xdr:cxnSp macro="">
      <xdr:nvCxnSpPr>
        <xdr:cNvPr id="180" name="直線コネクタ 179"/>
        <xdr:cNvCxnSpPr/>
      </xdr:nvCxnSpPr>
      <xdr:spPr>
        <a:xfrm flipV="1">
          <a:off x="2908300" y="13279462"/>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1512</xdr:rowOff>
    </xdr:from>
    <xdr:to>
      <xdr:col>20</xdr:col>
      <xdr:colOff>38100</xdr:colOff>
      <xdr:row>77</xdr:row>
      <xdr:rowOff>103112</xdr:rowOff>
    </xdr:to>
    <xdr:sp macro="" textlink="">
      <xdr:nvSpPr>
        <xdr:cNvPr id="181" name="フローチャート: 判断 180"/>
        <xdr:cNvSpPr/>
      </xdr:nvSpPr>
      <xdr:spPr>
        <a:xfrm>
          <a:off x="3746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119639</xdr:rowOff>
    </xdr:from>
    <xdr:ext cx="599010" cy="259045"/>
    <xdr:sp macro="" textlink="">
      <xdr:nvSpPr>
        <xdr:cNvPr id="182" name="テキスト ボックス 181"/>
        <xdr:cNvSpPr txBox="1"/>
      </xdr:nvSpPr>
      <xdr:spPr>
        <a:xfrm>
          <a:off x="3497795" y="129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121704</xdr:rowOff>
    </xdr:from>
    <xdr:to>
      <xdr:col>15</xdr:col>
      <xdr:colOff>50800</xdr:colOff>
      <xdr:row>78</xdr:row>
      <xdr:rowOff>5956</xdr:rowOff>
    </xdr:to>
    <xdr:cxnSp macro="">
      <xdr:nvCxnSpPr>
        <xdr:cNvPr id="183" name="直線コネクタ 182"/>
        <xdr:cNvCxnSpPr/>
      </xdr:nvCxnSpPr>
      <xdr:spPr>
        <a:xfrm flipV="1">
          <a:off x="2019300" y="13323354"/>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42444</xdr:rowOff>
    </xdr:from>
    <xdr:to>
      <xdr:col>15</xdr:col>
      <xdr:colOff>101600</xdr:colOff>
      <xdr:row>77</xdr:row>
      <xdr:rowOff>144044</xdr:rowOff>
    </xdr:to>
    <xdr:sp macro="" textlink="">
      <xdr:nvSpPr>
        <xdr:cNvPr id="184" name="フローチャート: 判断 183"/>
        <xdr:cNvSpPr/>
      </xdr:nvSpPr>
      <xdr:spPr>
        <a:xfrm>
          <a:off x="2857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160571</xdr:rowOff>
    </xdr:from>
    <xdr:ext cx="599010" cy="259045"/>
    <xdr:sp macro="" textlink="">
      <xdr:nvSpPr>
        <xdr:cNvPr id="185" name="テキスト ボックス 184"/>
        <xdr:cNvSpPr txBox="1"/>
      </xdr:nvSpPr>
      <xdr:spPr>
        <a:xfrm>
          <a:off x="2608795" y="1301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5956</xdr:rowOff>
    </xdr:from>
    <xdr:to>
      <xdr:col>10</xdr:col>
      <xdr:colOff>114300</xdr:colOff>
      <xdr:row>78</xdr:row>
      <xdr:rowOff>77660</xdr:rowOff>
    </xdr:to>
    <xdr:cxnSp macro="">
      <xdr:nvCxnSpPr>
        <xdr:cNvPr id="186" name="直線コネクタ 185"/>
        <xdr:cNvCxnSpPr/>
      </xdr:nvCxnSpPr>
      <xdr:spPr>
        <a:xfrm flipV="1">
          <a:off x="1130300" y="13379056"/>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90284</xdr:rowOff>
    </xdr:from>
    <xdr:to>
      <xdr:col>10</xdr:col>
      <xdr:colOff>165100</xdr:colOff>
      <xdr:row>78</xdr:row>
      <xdr:rowOff>20434</xdr:rowOff>
    </xdr:to>
    <xdr:sp macro="" textlink="">
      <xdr:nvSpPr>
        <xdr:cNvPr id="187" name="フローチャート: 判断 186"/>
        <xdr:cNvSpPr/>
      </xdr:nvSpPr>
      <xdr:spPr>
        <a:xfrm>
          <a:off x="1968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36961</xdr:rowOff>
    </xdr:from>
    <xdr:ext cx="599010" cy="259045"/>
    <xdr:sp macro="" textlink="">
      <xdr:nvSpPr>
        <xdr:cNvPr id="188" name="テキスト ボックス 187"/>
        <xdr:cNvSpPr txBox="1"/>
      </xdr:nvSpPr>
      <xdr:spPr>
        <a:xfrm>
          <a:off x="1719795" y="1306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150800</xdr:rowOff>
    </xdr:from>
    <xdr:to>
      <xdr:col>6</xdr:col>
      <xdr:colOff>38100</xdr:colOff>
      <xdr:row>78</xdr:row>
      <xdr:rowOff>80950</xdr:rowOff>
    </xdr:to>
    <xdr:sp macro="" textlink="">
      <xdr:nvSpPr>
        <xdr:cNvPr id="189" name="フローチャート: 判断 188"/>
        <xdr:cNvSpPr/>
      </xdr:nvSpPr>
      <xdr:spPr>
        <a:xfrm>
          <a:off x="1079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97477</xdr:rowOff>
    </xdr:from>
    <xdr:ext cx="599010" cy="259045"/>
    <xdr:sp macro="" textlink="">
      <xdr:nvSpPr>
        <xdr:cNvPr id="190" name="テキスト ボックス 189"/>
        <xdr:cNvSpPr txBox="1"/>
      </xdr:nvSpPr>
      <xdr:spPr>
        <a:xfrm>
          <a:off x="830795" y="1312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27356</xdr:rowOff>
    </xdr:from>
    <xdr:to>
      <xdr:col>24</xdr:col>
      <xdr:colOff>114300</xdr:colOff>
      <xdr:row>77</xdr:row>
      <xdr:rowOff>128956</xdr:rowOff>
    </xdr:to>
    <xdr:sp macro="" textlink="">
      <xdr:nvSpPr>
        <xdr:cNvPr id="196" name="楕円 195"/>
        <xdr:cNvSpPr/>
      </xdr:nvSpPr>
      <xdr:spPr>
        <a:xfrm>
          <a:off x="4584700" y="132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5783</xdr:rowOff>
    </xdr:from>
    <xdr:ext cx="599010" cy="259045"/>
    <xdr:sp macro="" textlink="">
      <xdr:nvSpPr>
        <xdr:cNvPr id="197" name="民生費該当値テキスト"/>
        <xdr:cNvSpPr txBox="1"/>
      </xdr:nvSpPr>
      <xdr:spPr>
        <a:xfrm>
          <a:off x="4686300" y="1320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27012</xdr:rowOff>
    </xdr:from>
    <xdr:to>
      <xdr:col>20</xdr:col>
      <xdr:colOff>38100</xdr:colOff>
      <xdr:row>77</xdr:row>
      <xdr:rowOff>128612</xdr:rowOff>
    </xdr:to>
    <xdr:sp macro="" textlink="">
      <xdr:nvSpPr>
        <xdr:cNvPr id="198" name="楕円 197"/>
        <xdr:cNvSpPr/>
      </xdr:nvSpPr>
      <xdr:spPr>
        <a:xfrm>
          <a:off x="3746500" y="1322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119739</xdr:rowOff>
    </xdr:from>
    <xdr:ext cx="599010" cy="259045"/>
    <xdr:sp macro="" textlink="">
      <xdr:nvSpPr>
        <xdr:cNvPr id="199" name="テキスト ボックス 198"/>
        <xdr:cNvSpPr txBox="1"/>
      </xdr:nvSpPr>
      <xdr:spPr>
        <a:xfrm>
          <a:off x="3497795" y="1332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70904</xdr:rowOff>
    </xdr:from>
    <xdr:to>
      <xdr:col>15</xdr:col>
      <xdr:colOff>101600</xdr:colOff>
      <xdr:row>78</xdr:row>
      <xdr:rowOff>1054</xdr:rowOff>
    </xdr:to>
    <xdr:sp macro="" textlink="">
      <xdr:nvSpPr>
        <xdr:cNvPr id="200" name="楕円 199"/>
        <xdr:cNvSpPr/>
      </xdr:nvSpPr>
      <xdr:spPr>
        <a:xfrm>
          <a:off x="2857500" y="132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163631</xdr:rowOff>
    </xdr:from>
    <xdr:ext cx="599010" cy="259045"/>
    <xdr:sp macro="" textlink="">
      <xdr:nvSpPr>
        <xdr:cNvPr id="201" name="テキスト ボックス 200"/>
        <xdr:cNvSpPr txBox="1"/>
      </xdr:nvSpPr>
      <xdr:spPr>
        <a:xfrm>
          <a:off x="2608795" y="1336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126606</xdr:rowOff>
    </xdr:from>
    <xdr:to>
      <xdr:col>10</xdr:col>
      <xdr:colOff>165100</xdr:colOff>
      <xdr:row>78</xdr:row>
      <xdr:rowOff>56756</xdr:rowOff>
    </xdr:to>
    <xdr:sp macro="" textlink="">
      <xdr:nvSpPr>
        <xdr:cNvPr id="202" name="楕円 201"/>
        <xdr:cNvSpPr/>
      </xdr:nvSpPr>
      <xdr:spPr>
        <a:xfrm>
          <a:off x="1968500" y="133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47883</xdr:rowOff>
    </xdr:from>
    <xdr:ext cx="599010" cy="259045"/>
    <xdr:sp macro="" textlink="">
      <xdr:nvSpPr>
        <xdr:cNvPr id="203" name="テキスト ボックス 202"/>
        <xdr:cNvSpPr txBox="1"/>
      </xdr:nvSpPr>
      <xdr:spPr>
        <a:xfrm>
          <a:off x="1719795" y="1342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26860</xdr:rowOff>
    </xdr:from>
    <xdr:to>
      <xdr:col>6</xdr:col>
      <xdr:colOff>38100</xdr:colOff>
      <xdr:row>78</xdr:row>
      <xdr:rowOff>128460</xdr:rowOff>
    </xdr:to>
    <xdr:sp macro="" textlink="">
      <xdr:nvSpPr>
        <xdr:cNvPr id="204" name="楕円 203"/>
        <xdr:cNvSpPr/>
      </xdr:nvSpPr>
      <xdr:spPr>
        <a:xfrm>
          <a:off x="1079500" y="133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119587</xdr:rowOff>
    </xdr:from>
    <xdr:ext cx="599010" cy="259045"/>
    <xdr:sp macro="" textlink="">
      <xdr:nvSpPr>
        <xdr:cNvPr id="205" name="テキスト ボックス 204"/>
        <xdr:cNvSpPr txBox="1"/>
      </xdr:nvSpPr>
      <xdr:spPr>
        <a:xfrm>
          <a:off x="830795" y="1349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139405</xdr:rowOff>
    </xdr:from>
    <xdr:to>
      <xdr:col>24</xdr:col>
      <xdr:colOff>63500</xdr:colOff>
      <xdr:row>98</xdr:row>
      <xdr:rowOff>49076</xdr:rowOff>
    </xdr:to>
    <xdr:cxnSp macro="">
      <xdr:nvCxnSpPr>
        <xdr:cNvPr id="237" name="直線コネクタ 236"/>
        <xdr:cNvCxnSpPr/>
      </xdr:nvCxnSpPr>
      <xdr:spPr>
        <a:xfrm>
          <a:off x="3797300" y="16427155"/>
          <a:ext cx="838200" cy="42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139405</xdr:rowOff>
    </xdr:from>
    <xdr:to>
      <xdr:col>19</xdr:col>
      <xdr:colOff>177800</xdr:colOff>
      <xdr:row>97</xdr:row>
      <xdr:rowOff>75921</xdr:rowOff>
    </xdr:to>
    <xdr:cxnSp macro="">
      <xdr:nvCxnSpPr>
        <xdr:cNvPr id="240" name="直線コネクタ 239"/>
        <xdr:cNvCxnSpPr/>
      </xdr:nvCxnSpPr>
      <xdr:spPr>
        <a:xfrm flipV="1">
          <a:off x="2908300" y="16427155"/>
          <a:ext cx="889000" cy="27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10914</xdr:rowOff>
    </xdr:from>
    <xdr:to>
      <xdr:col>20</xdr:col>
      <xdr:colOff>38100</xdr:colOff>
      <xdr:row>97</xdr:row>
      <xdr:rowOff>112514</xdr:rowOff>
    </xdr:to>
    <xdr:sp macro="" textlink="">
      <xdr:nvSpPr>
        <xdr:cNvPr id="241" name="フローチャート: 判断 240"/>
        <xdr:cNvSpPr/>
      </xdr:nvSpPr>
      <xdr:spPr>
        <a:xfrm>
          <a:off x="3746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103641</xdr:rowOff>
    </xdr:from>
    <xdr:ext cx="534377" cy="259045"/>
    <xdr:sp macro="" textlink="">
      <xdr:nvSpPr>
        <xdr:cNvPr id="242" name="テキスト ボックス 241"/>
        <xdr:cNvSpPr txBox="1"/>
      </xdr:nvSpPr>
      <xdr:spPr>
        <a:xfrm>
          <a:off x="3530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75921</xdr:rowOff>
    </xdr:from>
    <xdr:to>
      <xdr:col>15</xdr:col>
      <xdr:colOff>50800</xdr:colOff>
      <xdr:row>98</xdr:row>
      <xdr:rowOff>76868</xdr:rowOff>
    </xdr:to>
    <xdr:cxnSp macro="">
      <xdr:nvCxnSpPr>
        <xdr:cNvPr id="243" name="直線コネクタ 242"/>
        <xdr:cNvCxnSpPr/>
      </xdr:nvCxnSpPr>
      <xdr:spPr>
        <a:xfrm flipV="1">
          <a:off x="2019300" y="16706571"/>
          <a:ext cx="889000" cy="17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162835</xdr:rowOff>
    </xdr:from>
    <xdr:to>
      <xdr:col>15</xdr:col>
      <xdr:colOff>101600</xdr:colOff>
      <xdr:row>97</xdr:row>
      <xdr:rowOff>92985</xdr:rowOff>
    </xdr:to>
    <xdr:sp macro="" textlink="">
      <xdr:nvSpPr>
        <xdr:cNvPr id="244" name="フローチャート: 判断 243"/>
        <xdr:cNvSpPr/>
      </xdr:nvSpPr>
      <xdr:spPr>
        <a:xfrm>
          <a:off x="2857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109512</xdr:rowOff>
    </xdr:from>
    <xdr:ext cx="534377" cy="259045"/>
    <xdr:sp macro="" textlink="">
      <xdr:nvSpPr>
        <xdr:cNvPr id="245" name="テキスト ボックス 244"/>
        <xdr:cNvSpPr txBox="1"/>
      </xdr:nvSpPr>
      <xdr:spPr>
        <a:xfrm>
          <a:off x="2641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60114</xdr:rowOff>
    </xdr:from>
    <xdr:to>
      <xdr:col>10</xdr:col>
      <xdr:colOff>114300</xdr:colOff>
      <xdr:row>98</xdr:row>
      <xdr:rowOff>76868</xdr:rowOff>
    </xdr:to>
    <xdr:cxnSp macro="">
      <xdr:nvCxnSpPr>
        <xdr:cNvPr id="246" name="直線コネクタ 245"/>
        <xdr:cNvCxnSpPr/>
      </xdr:nvCxnSpPr>
      <xdr:spPr>
        <a:xfrm>
          <a:off x="1130300" y="16862214"/>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36452</xdr:rowOff>
    </xdr:from>
    <xdr:to>
      <xdr:col>10</xdr:col>
      <xdr:colOff>165100</xdr:colOff>
      <xdr:row>97</xdr:row>
      <xdr:rowOff>138052</xdr:rowOff>
    </xdr:to>
    <xdr:sp macro="" textlink="">
      <xdr:nvSpPr>
        <xdr:cNvPr id="247" name="フローチャート: 判断 246"/>
        <xdr:cNvSpPr/>
      </xdr:nvSpPr>
      <xdr:spPr>
        <a:xfrm>
          <a:off x="1968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154579</xdr:rowOff>
    </xdr:from>
    <xdr:ext cx="534377" cy="259045"/>
    <xdr:sp macro="" textlink="">
      <xdr:nvSpPr>
        <xdr:cNvPr id="248" name="テキスト ボックス 247"/>
        <xdr:cNvSpPr txBox="1"/>
      </xdr:nvSpPr>
      <xdr:spPr>
        <a:xfrm>
          <a:off x="1752111" y="164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49" name="フローチャート: 判断 248"/>
        <xdr:cNvSpPr/>
      </xdr:nvSpPr>
      <xdr:spPr>
        <a:xfrm>
          <a:off x="1079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30875</xdr:rowOff>
    </xdr:from>
    <xdr:ext cx="534377" cy="259045"/>
    <xdr:sp macro="" textlink="">
      <xdr:nvSpPr>
        <xdr:cNvPr id="250" name="テキスト ボックス 249"/>
        <xdr:cNvSpPr txBox="1"/>
      </xdr:nvSpPr>
      <xdr:spPr>
        <a:xfrm>
          <a:off x="863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169726</xdr:rowOff>
    </xdr:from>
    <xdr:to>
      <xdr:col>24</xdr:col>
      <xdr:colOff>114300</xdr:colOff>
      <xdr:row>98</xdr:row>
      <xdr:rowOff>99876</xdr:rowOff>
    </xdr:to>
    <xdr:sp macro="" textlink="">
      <xdr:nvSpPr>
        <xdr:cNvPr id="256" name="楕円 255"/>
        <xdr:cNvSpPr/>
      </xdr:nvSpPr>
      <xdr:spPr>
        <a:xfrm>
          <a:off x="4584700" y="168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148153</xdr:rowOff>
    </xdr:from>
    <xdr:ext cx="534377" cy="259045"/>
    <xdr:sp macro="" textlink="">
      <xdr:nvSpPr>
        <xdr:cNvPr id="257" name="衛生費該当値テキスト"/>
        <xdr:cNvSpPr txBox="1"/>
      </xdr:nvSpPr>
      <xdr:spPr>
        <a:xfrm>
          <a:off x="4686300" y="167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88605</xdr:rowOff>
    </xdr:from>
    <xdr:to>
      <xdr:col>20</xdr:col>
      <xdr:colOff>38100</xdr:colOff>
      <xdr:row>96</xdr:row>
      <xdr:rowOff>18755</xdr:rowOff>
    </xdr:to>
    <xdr:sp macro="" textlink="">
      <xdr:nvSpPr>
        <xdr:cNvPr id="258" name="楕円 257"/>
        <xdr:cNvSpPr/>
      </xdr:nvSpPr>
      <xdr:spPr>
        <a:xfrm>
          <a:off x="3746500" y="163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35282</xdr:rowOff>
    </xdr:from>
    <xdr:ext cx="534377" cy="259045"/>
    <xdr:sp macro="" textlink="">
      <xdr:nvSpPr>
        <xdr:cNvPr id="259" name="テキスト ボックス 258"/>
        <xdr:cNvSpPr txBox="1"/>
      </xdr:nvSpPr>
      <xdr:spPr>
        <a:xfrm>
          <a:off x="3530111" y="161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25121</xdr:rowOff>
    </xdr:from>
    <xdr:to>
      <xdr:col>15</xdr:col>
      <xdr:colOff>101600</xdr:colOff>
      <xdr:row>97</xdr:row>
      <xdr:rowOff>126721</xdr:rowOff>
    </xdr:to>
    <xdr:sp macro="" textlink="">
      <xdr:nvSpPr>
        <xdr:cNvPr id="260" name="楕円 259"/>
        <xdr:cNvSpPr/>
      </xdr:nvSpPr>
      <xdr:spPr>
        <a:xfrm>
          <a:off x="2857500" y="1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117848</xdr:rowOff>
    </xdr:from>
    <xdr:ext cx="534377" cy="259045"/>
    <xdr:sp macro="" textlink="">
      <xdr:nvSpPr>
        <xdr:cNvPr id="261" name="テキスト ボックス 260"/>
        <xdr:cNvSpPr txBox="1"/>
      </xdr:nvSpPr>
      <xdr:spPr>
        <a:xfrm>
          <a:off x="2641111" y="167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26068</xdr:rowOff>
    </xdr:from>
    <xdr:to>
      <xdr:col>10</xdr:col>
      <xdr:colOff>165100</xdr:colOff>
      <xdr:row>98</xdr:row>
      <xdr:rowOff>127668</xdr:rowOff>
    </xdr:to>
    <xdr:sp macro="" textlink="">
      <xdr:nvSpPr>
        <xdr:cNvPr id="262" name="楕円 261"/>
        <xdr:cNvSpPr/>
      </xdr:nvSpPr>
      <xdr:spPr>
        <a:xfrm>
          <a:off x="1968500" y="168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118795</xdr:rowOff>
    </xdr:from>
    <xdr:ext cx="534377" cy="259045"/>
    <xdr:sp macro="" textlink="">
      <xdr:nvSpPr>
        <xdr:cNvPr id="263" name="テキスト ボックス 262"/>
        <xdr:cNvSpPr txBox="1"/>
      </xdr:nvSpPr>
      <xdr:spPr>
        <a:xfrm>
          <a:off x="1752111" y="169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9314</xdr:rowOff>
    </xdr:from>
    <xdr:to>
      <xdr:col>6</xdr:col>
      <xdr:colOff>38100</xdr:colOff>
      <xdr:row>98</xdr:row>
      <xdr:rowOff>110914</xdr:rowOff>
    </xdr:to>
    <xdr:sp macro="" textlink="">
      <xdr:nvSpPr>
        <xdr:cNvPr id="264" name="楕円 263"/>
        <xdr:cNvSpPr/>
      </xdr:nvSpPr>
      <xdr:spPr>
        <a:xfrm>
          <a:off x="1079500" y="168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102041</xdr:rowOff>
    </xdr:from>
    <xdr:ext cx="534377" cy="259045"/>
    <xdr:sp macro="" textlink="">
      <xdr:nvSpPr>
        <xdr:cNvPr id="265" name="テキスト ボックス 264"/>
        <xdr:cNvSpPr txBox="1"/>
      </xdr:nvSpPr>
      <xdr:spPr>
        <a:xfrm>
          <a:off x="863111" y="1690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152502</xdr:rowOff>
    </xdr:from>
    <xdr:to>
      <xdr:col>55</xdr:col>
      <xdr:colOff>0</xdr:colOff>
      <xdr:row>37</xdr:row>
      <xdr:rowOff>70206</xdr:rowOff>
    </xdr:to>
    <xdr:cxnSp macro="">
      <xdr:nvCxnSpPr>
        <xdr:cNvPr id="292" name="直線コネクタ 291"/>
        <xdr:cNvCxnSpPr/>
      </xdr:nvCxnSpPr>
      <xdr:spPr>
        <a:xfrm flipV="1">
          <a:off x="9639300" y="632470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100381</xdr:rowOff>
    </xdr:from>
    <xdr:to>
      <xdr:col>50</xdr:col>
      <xdr:colOff>114300</xdr:colOff>
      <xdr:row>37</xdr:row>
      <xdr:rowOff>70206</xdr:rowOff>
    </xdr:to>
    <xdr:cxnSp macro="">
      <xdr:nvCxnSpPr>
        <xdr:cNvPr id="295" name="直線コネクタ 294"/>
        <xdr:cNvCxnSpPr/>
      </xdr:nvCxnSpPr>
      <xdr:spPr>
        <a:xfrm>
          <a:off x="8750300" y="6272581"/>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157480</xdr:rowOff>
    </xdr:from>
    <xdr:to>
      <xdr:col>50</xdr:col>
      <xdr:colOff>165100</xdr:colOff>
      <xdr:row>36</xdr:row>
      <xdr:rowOff>87630</xdr:rowOff>
    </xdr:to>
    <xdr:sp macro="" textlink="">
      <xdr:nvSpPr>
        <xdr:cNvPr id="296" name="フローチャート: 判断 295"/>
        <xdr:cNvSpPr/>
      </xdr:nvSpPr>
      <xdr:spPr>
        <a:xfrm>
          <a:off x="958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104157</xdr:rowOff>
    </xdr:from>
    <xdr:ext cx="378565" cy="259045"/>
    <xdr:sp macro="" textlink="">
      <xdr:nvSpPr>
        <xdr:cNvPr id="297" name="テキスト ボックス 296"/>
        <xdr:cNvSpPr txBox="1"/>
      </xdr:nvSpPr>
      <xdr:spPr>
        <a:xfrm>
          <a:off x="9450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100381</xdr:rowOff>
    </xdr:from>
    <xdr:to>
      <xdr:col>45</xdr:col>
      <xdr:colOff>177800</xdr:colOff>
      <xdr:row>36</xdr:row>
      <xdr:rowOff>156159</xdr:rowOff>
    </xdr:to>
    <xdr:cxnSp macro="">
      <xdr:nvCxnSpPr>
        <xdr:cNvPr id="298" name="直線コネクタ 297"/>
        <xdr:cNvCxnSpPr/>
      </xdr:nvCxnSpPr>
      <xdr:spPr>
        <a:xfrm flipV="1">
          <a:off x="7861300" y="6272581"/>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102616</xdr:rowOff>
    </xdr:from>
    <xdr:to>
      <xdr:col>46</xdr:col>
      <xdr:colOff>38100</xdr:colOff>
      <xdr:row>36</xdr:row>
      <xdr:rowOff>32766</xdr:rowOff>
    </xdr:to>
    <xdr:sp macro="" textlink="">
      <xdr:nvSpPr>
        <xdr:cNvPr id="299" name="フローチャート: 判断 298"/>
        <xdr:cNvSpPr/>
      </xdr:nvSpPr>
      <xdr:spPr>
        <a:xfrm>
          <a:off x="8699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49293</xdr:rowOff>
    </xdr:from>
    <xdr:ext cx="469744" cy="259045"/>
    <xdr:sp macro="" textlink="">
      <xdr:nvSpPr>
        <xdr:cNvPr id="300" name="テキスト ボックス 299"/>
        <xdr:cNvSpPr txBox="1"/>
      </xdr:nvSpPr>
      <xdr:spPr>
        <a:xfrm>
          <a:off x="8515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66548</xdr:rowOff>
    </xdr:from>
    <xdr:to>
      <xdr:col>41</xdr:col>
      <xdr:colOff>50800</xdr:colOff>
      <xdr:row>36</xdr:row>
      <xdr:rowOff>156159</xdr:rowOff>
    </xdr:to>
    <xdr:cxnSp macro="">
      <xdr:nvCxnSpPr>
        <xdr:cNvPr id="301" name="直線コネクタ 300"/>
        <xdr:cNvCxnSpPr/>
      </xdr:nvCxnSpPr>
      <xdr:spPr>
        <a:xfrm>
          <a:off x="6972300" y="6238748"/>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149251</xdr:rowOff>
    </xdr:from>
    <xdr:to>
      <xdr:col>41</xdr:col>
      <xdr:colOff>101600</xdr:colOff>
      <xdr:row>35</xdr:row>
      <xdr:rowOff>79401</xdr:rowOff>
    </xdr:to>
    <xdr:sp macro="" textlink="">
      <xdr:nvSpPr>
        <xdr:cNvPr id="302" name="フローチャート: 判断 301"/>
        <xdr:cNvSpPr/>
      </xdr:nvSpPr>
      <xdr:spPr>
        <a:xfrm>
          <a:off x="7810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95928</xdr:rowOff>
    </xdr:from>
    <xdr:ext cx="469744" cy="259045"/>
    <xdr:sp macro="" textlink="">
      <xdr:nvSpPr>
        <xdr:cNvPr id="303" name="テキスト ボックス 302"/>
        <xdr:cNvSpPr txBox="1"/>
      </xdr:nvSpPr>
      <xdr:spPr>
        <a:xfrm>
          <a:off x="7626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90272</xdr:rowOff>
    </xdr:from>
    <xdr:to>
      <xdr:col>36</xdr:col>
      <xdr:colOff>165100</xdr:colOff>
      <xdr:row>35</xdr:row>
      <xdr:rowOff>20422</xdr:rowOff>
    </xdr:to>
    <xdr:sp macro="" textlink="">
      <xdr:nvSpPr>
        <xdr:cNvPr id="304" name="フローチャート: 判断 303"/>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36949</xdr:rowOff>
    </xdr:from>
    <xdr:ext cx="469744" cy="259045"/>
    <xdr:sp macro="" textlink="">
      <xdr:nvSpPr>
        <xdr:cNvPr id="305" name="テキスト ボックス 304"/>
        <xdr:cNvSpPr txBox="1"/>
      </xdr:nvSpPr>
      <xdr:spPr>
        <a:xfrm>
          <a:off x="6737428"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101702</xdr:rowOff>
    </xdr:from>
    <xdr:to>
      <xdr:col>55</xdr:col>
      <xdr:colOff>50800</xdr:colOff>
      <xdr:row>37</xdr:row>
      <xdr:rowOff>31852</xdr:rowOff>
    </xdr:to>
    <xdr:sp macro="" textlink="">
      <xdr:nvSpPr>
        <xdr:cNvPr id="311" name="楕円 310"/>
        <xdr:cNvSpPr/>
      </xdr:nvSpPr>
      <xdr:spPr>
        <a:xfrm>
          <a:off x="104267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124579</xdr:rowOff>
    </xdr:from>
    <xdr:ext cx="378565" cy="259045"/>
    <xdr:sp macro="" textlink="">
      <xdr:nvSpPr>
        <xdr:cNvPr id="312" name="労働費該当値テキスト"/>
        <xdr:cNvSpPr txBox="1"/>
      </xdr:nvSpPr>
      <xdr:spPr>
        <a:xfrm>
          <a:off x="10528300" y="6125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19406</xdr:rowOff>
    </xdr:from>
    <xdr:to>
      <xdr:col>50</xdr:col>
      <xdr:colOff>165100</xdr:colOff>
      <xdr:row>37</xdr:row>
      <xdr:rowOff>121006</xdr:rowOff>
    </xdr:to>
    <xdr:sp macro="" textlink="">
      <xdr:nvSpPr>
        <xdr:cNvPr id="313" name="楕円 312"/>
        <xdr:cNvSpPr/>
      </xdr:nvSpPr>
      <xdr:spPr>
        <a:xfrm>
          <a:off x="9588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112133</xdr:rowOff>
    </xdr:from>
    <xdr:ext cx="378565" cy="259045"/>
    <xdr:sp macro="" textlink="">
      <xdr:nvSpPr>
        <xdr:cNvPr id="314" name="テキスト ボックス 313"/>
        <xdr:cNvSpPr txBox="1"/>
      </xdr:nvSpPr>
      <xdr:spPr>
        <a:xfrm>
          <a:off x="9450017" y="64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49581</xdr:rowOff>
    </xdr:from>
    <xdr:to>
      <xdr:col>46</xdr:col>
      <xdr:colOff>38100</xdr:colOff>
      <xdr:row>36</xdr:row>
      <xdr:rowOff>151181</xdr:rowOff>
    </xdr:to>
    <xdr:sp macro="" textlink="">
      <xdr:nvSpPr>
        <xdr:cNvPr id="315" name="楕円 314"/>
        <xdr:cNvSpPr/>
      </xdr:nvSpPr>
      <xdr:spPr>
        <a:xfrm>
          <a:off x="86995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142308</xdr:rowOff>
    </xdr:from>
    <xdr:ext cx="378565" cy="259045"/>
    <xdr:sp macro="" textlink="">
      <xdr:nvSpPr>
        <xdr:cNvPr id="316" name="テキスト ボックス 315"/>
        <xdr:cNvSpPr txBox="1"/>
      </xdr:nvSpPr>
      <xdr:spPr>
        <a:xfrm>
          <a:off x="8561017" y="6314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105359</xdr:rowOff>
    </xdr:from>
    <xdr:to>
      <xdr:col>41</xdr:col>
      <xdr:colOff>101600</xdr:colOff>
      <xdr:row>37</xdr:row>
      <xdr:rowOff>35509</xdr:rowOff>
    </xdr:to>
    <xdr:sp macro="" textlink="">
      <xdr:nvSpPr>
        <xdr:cNvPr id="317" name="楕円 316"/>
        <xdr:cNvSpPr/>
      </xdr:nvSpPr>
      <xdr:spPr>
        <a:xfrm>
          <a:off x="78105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26636</xdr:rowOff>
    </xdr:from>
    <xdr:ext cx="378565" cy="259045"/>
    <xdr:sp macro="" textlink="">
      <xdr:nvSpPr>
        <xdr:cNvPr id="318" name="テキスト ボックス 317"/>
        <xdr:cNvSpPr txBox="1"/>
      </xdr:nvSpPr>
      <xdr:spPr>
        <a:xfrm>
          <a:off x="7672017" y="63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15748</xdr:rowOff>
    </xdr:from>
    <xdr:to>
      <xdr:col>36</xdr:col>
      <xdr:colOff>165100</xdr:colOff>
      <xdr:row>36</xdr:row>
      <xdr:rowOff>117348</xdr:rowOff>
    </xdr:to>
    <xdr:sp macro="" textlink="">
      <xdr:nvSpPr>
        <xdr:cNvPr id="319" name="楕円 318"/>
        <xdr:cNvSpPr/>
      </xdr:nvSpPr>
      <xdr:spPr>
        <a:xfrm>
          <a:off x="6921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108475</xdr:rowOff>
    </xdr:from>
    <xdr:ext cx="378565" cy="259045"/>
    <xdr:sp macro="" textlink="">
      <xdr:nvSpPr>
        <xdr:cNvPr id="320" name="テキスト ボックス 319"/>
        <xdr:cNvSpPr txBox="1"/>
      </xdr:nvSpPr>
      <xdr:spPr>
        <a:xfrm>
          <a:off x="6783017" y="628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59827</xdr:rowOff>
    </xdr:from>
    <xdr:to>
      <xdr:col>55</xdr:col>
      <xdr:colOff>0</xdr:colOff>
      <xdr:row>58</xdr:row>
      <xdr:rowOff>79029</xdr:rowOff>
    </xdr:to>
    <xdr:cxnSp macro="">
      <xdr:nvCxnSpPr>
        <xdr:cNvPr id="347" name="直線コネクタ 346"/>
        <xdr:cNvCxnSpPr/>
      </xdr:nvCxnSpPr>
      <xdr:spPr>
        <a:xfrm flipV="1">
          <a:off x="9639300" y="1000392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79029</xdr:rowOff>
    </xdr:from>
    <xdr:to>
      <xdr:col>50</xdr:col>
      <xdr:colOff>114300</xdr:colOff>
      <xdr:row>58</xdr:row>
      <xdr:rowOff>83556</xdr:rowOff>
    </xdr:to>
    <xdr:cxnSp macro="">
      <xdr:nvCxnSpPr>
        <xdr:cNvPr id="350" name="直線コネクタ 349"/>
        <xdr:cNvCxnSpPr/>
      </xdr:nvCxnSpPr>
      <xdr:spPr>
        <a:xfrm flipV="1">
          <a:off x="8750300" y="10023129"/>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51" name="フローチャート: 判断 35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52" name="テキスト ボックス 35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83556</xdr:rowOff>
    </xdr:from>
    <xdr:to>
      <xdr:col>45</xdr:col>
      <xdr:colOff>177800</xdr:colOff>
      <xdr:row>58</xdr:row>
      <xdr:rowOff>84287</xdr:rowOff>
    </xdr:to>
    <xdr:cxnSp macro="">
      <xdr:nvCxnSpPr>
        <xdr:cNvPr id="353" name="直線コネクタ 352"/>
        <xdr:cNvCxnSpPr/>
      </xdr:nvCxnSpPr>
      <xdr:spPr>
        <a:xfrm flipV="1">
          <a:off x="7861300" y="1002765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54" name="フローチャート: 判断 35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55" name="テキスト ボックス 35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81087</xdr:rowOff>
    </xdr:from>
    <xdr:to>
      <xdr:col>41</xdr:col>
      <xdr:colOff>50800</xdr:colOff>
      <xdr:row>58</xdr:row>
      <xdr:rowOff>84287</xdr:rowOff>
    </xdr:to>
    <xdr:cxnSp macro="">
      <xdr:nvCxnSpPr>
        <xdr:cNvPr id="356" name="直線コネクタ 355"/>
        <xdr:cNvCxnSpPr/>
      </xdr:nvCxnSpPr>
      <xdr:spPr>
        <a:xfrm>
          <a:off x="6972300" y="1002518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57" name="フローチャート: 判断 35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58" name="テキスト ボックス 35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59" name="フローチャート: 判断 35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60" name="テキスト ボックス 359"/>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9027</xdr:rowOff>
    </xdr:from>
    <xdr:to>
      <xdr:col>55</xdr:col>
      <xdr:colOff>50800</xdr:colOff>
      <xdr:row>58</xdr:row>
      <xdr:rowOff>110627</xdr:rowOff>
    </xdr:to>
    <xdr:sp macro="" textlink="">
      <xdr:nvSpPr>
        <xdr:cNvPr id="366" name="楕円 365"/>
        <xdr:cNvSpPr/>
      </xdr:nvSpPr>
      <xdr:spPr>
        <a:xfrm>
          <a:off x="10426700" y="9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95404</xdr:rowOff>
    </xdr:from>
    <xdr:ext cx="469744" cy="259045"/>
    <xdr:sp macro="" textlink="">
      <xdr:nvSpPr>
        <xdr:cNvPr id="367" name="農林水産業費該当値テキスト"/>
        <xdr:cNvSpPr txBox="1"/>
      </xdr:nvSpPr>
      <xdr:spPr>
        <a:xfrm>
          <a:off x="10528300" y="986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28229</xdr:rowOff>
    </xdr:from>
    <xdr:to>
      <xdr:col>50</xdr:col>
      <xdr:colOff>165100</xdr:colOff>
      <xdr:row>58</xdr:row>
      <xdr:rowOff>129829</xdr:rowOff>
    </xdr:to>
    <xdr:sp macro="" textlink="">
      <xdr:nvSpPr>
        <xdr:cNvPr id="368" name="楕円 367"/>
        <xdr:cNvSpPr/>
      </xdr:nvSpPr>
      <xdr:spPr>
        <a:xfrm>
          <a:off x="9588500" y="997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120956</xdr:rowOff>
    </xdr:from>
    <xdr:ext cx="469744" cy="259045"/>
    <xdr:sp macro="" textlink="">
      <xdr:nvSpPr>
        <xdr:cNvPr id="369" name="テキスト ボックス 368"/>
        <xdr:cNvSpPr txBox="1"/>
      </xdr:nvSpPr>
      <xdr:spPr>
        <a:xfrm>
          <a:off x="9404428" y="1006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32756</xdr:rowOff>
    </xdr:from>
    <xdr:to>
      <xdr:col>46</xdr:col>
      <xdr:colOff>38100</xdr:colOff>
      <xdr:row>58</xdr:row>
      <xdr:rowOff>134356</xdr:rowOff>
    </xdr:to>
    <xdr:sp macro="" textlink="">
      <xdr:nvSpPr>
        <xdr:cNvPr id="370" name="楕円 369"/>
        <xdr:cNvSpPr/>
      </xdr:nvSpPr>
      <xdr:spPr>
        <a:xfrm>
          <a:off x="86995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125483</xdr:rowOff>
    </xdr:from>
    <xdr:ext cx="469744" cy="259045"/>
    <xdr:sp macro="" textlink="">
      <xdr:nvSpPr>
        <xdr:cNvPr id="371" name="テキスト ボックス 370"/>
        <xdr:cNvSpPr txBox="1"/>
      </xdr:nvSpPr>
      <xdr:spPr>
        <a:xfrm>
          <a:off x="8515428" y="1006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33487</xdr:rowOff>
    </xdr:from>
    <xdr:to>
      <xdr:col>41</xdr:col>
      <xdr:colOff>101600</xdr:colOff>
      <xdr:row>58</xdr:row>
      <xdr:rowOff>135087</xdr:rowOff>
    </xdr:to>
    <xdr:sp macro="" textlink="">
      <xdr:nvSpPr>
        <xdr:cNvPr id="372" name="楕円 371"/>
        <xdr:cNvSpPr/>
      </xdr:nvSpPr>
      <xdr:spPr>
        <a:xfrm>
          <a:off x="7810500" y="9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126214</xdr:rowOff>
    </xdr:from>
    <xdr:ext cx="469744" cy="259045"/>
    <xdr:sp macro="" textlink="">
      <xdr:nvSpPr>
        <xdr:cNvPr id="373" name="テキスト ボックス 372"/>
        <xdr:cNvSpPr txBox="1"/>
      </xdr:nvSpPr>
      <xdr:spPr>
        <a:xfrm>
          <a:off x="7626428" y="10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30287</xdr:rowOff>
    </xdr:from>
    <xdr:to>
      <xdr:col>36</xdr:col>
      <xdr:colOff>165100</xdr:colOff>
      <xdr:row>58</xdr:row>
      <xdr:rowOff>131887</xdr:rowOff>
    </xdr:to>
    <xdr:sp macro="" textlink="">
      <xdr:nvSpPr>
        <xdr:cNvPr id="374" name="楕円 373"/>
        <xdr:cNvSpPr/>
      </xdr:nvSpPr>
      <xdr:spPr>
        <a:xfrm>
          <a:off x="6921500" y="99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123014</xdr:rowOff>
    </xdr:from>
    <xdr:ext cx="469744" cy="259045"/>
    <xdr:sp macro="" textlink="">
      <xdr:nvSpPr>
        <xdr:cNvPr id="375" name="テキスト ボックス 374"/>
        <xdr:cNvSpPr txBox="1"/>
      </xdr:nvSpPr>
      <xdr:spPr>
        <a:xfrm>
          <a:off x="6737428" y="1006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108725</xdr:rowOff>
    </xdr:from>
    <xdr:to>
      <xdr:col>55</xdr:col>
      <xdr:colOff>0</xdr:colOff>
      <xdr:row>78</xdr:row>
      <xdr:rowOff>110096</xdr:rowOff>
    </xdr:to>
    <xdr:cxnSp macro="">
      <xdr:nvCxnSpPr>
        <xdr:cNvPr id="402" name="直線コネクタ 401"/>
        <xdr:cNvCxnSpPr/>
      </xdr:nvCxnSpPr>
      <xdr:spPr>
        <a:xfrm flipV="1">
          <a:off x="9639300" y="1348182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110096</xdr:rowOff>
    </xdr:from>
    <xdr:to>
      <xdr:col>50</xdr:col>
      <xdr:colOff>114300</xdr:colOff>
      <xdr:row>78</xdr:row>
      <xdr:rowOff>115652</xdr:rowOff>
    </xdr:to>
    <xdr:cxnSp macro="">
      <xdr:nvCxnSpPr>
        <xdr:cNvPr id="405" name="直線コネクタ 404"/>
        <xdr:cNvCxnSpPr/>
      </xdr:nvCxnSpPr>
      <xdr:spPr>
        <a:xfrm flipV="1">
          <a:off x="8750300" y="13483196"/>
          <a:ext cx="8890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69698</xdr:rowOff>
    </xdr:from>
    <xdr:to>
      <xdr:col>50</xdr:col>
      <xdr:colOff>165100</xdr:colOff>
      <xdr:row>77</xdr:row>
      <xdr:rowOff>171298</xdr:rowOff>
    </xdr:to>
    <xdr:sp macro="" textlink="">
      <xdr:nvSpPr>
        <xdr:cNvPr id="406" name="フローチャート: 判断 405"/>
        <xdr:cNvSpPr/>
      </xdr:nvSpPr>
      <xdr:spPr>
        <a:xfrm>
          <a:off x="9588500" y="132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16375</xdr:rowOff>
    </xdr:from>
    <xdr:ext cx="469744" cy="259045"/>
    <xdr:sp macro="" textlink="">
      <xdr:nvSpPr>
        <xdr:cNvPr id="407" name="テキスト ボックス 406"/>
        <xdr:cNvSpPr txBox="1"/>
      </xdr:nvSpPr>
      <xdr:spPr>
        <a:xfrm>
          <a:off x="9404428" y="1304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89247</xdr:rowOff>
    </xdr:from>
    <xdr:to>
      <xdr:col>45</xdr:col>
      <xdr:colOff>177800</xdr:colOff>
      <xdr:row>78</xdr:row>
      <xdr:rowOff>115652</xdr:rowOff>
    </xdr:to>
    <xdr:cxnSp macro="">
      <xdr:nvCxnSpPr>
        <xdr:cNvPr id="408" name="直線コネクタ 407"/>
        <xdr:cNvCxnSpPr/>
      </xdr:nvCxnSpPr>
      <xdr:spPr>
        <a:xfrm>
          <a:off x="7861300" y="13462347"/>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51226</xdr:rowOff>
    </xdr:from>
    <xdr:to>
      <xdr:col>46</xdr:col>
      <xdr:colOff>38100</xdr:colOff>
      <xdr:row>77</xdr:row>
      <xdr:rowOff>152826</xdr:rowOff>
    </xdr:to>
    <xdr:sp macro="" textlink="">
      <xdr:nvSpPr>
        <xdr:cNvPr id="409" name="フローチャート: 判断 408"/>
        <xdr:cNvSpPr/>
      </xdr:nvSpPr>
      <xdr:spPr>
        <a:xfrm>
          <a:off x="8699500" y="132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169353</xdr:rowOff>
    </xdr:from>
    <xdr:ext cx="469744" cy="259045"/>
    <xdr:sp macro="" textlink="">
      <xdr:nvSpPr>
        <xdr:cNvPr id="410" name="テキスト ボックス 409"/>
        <xdr:cNvSpPr txBox="1"/>
      </xdr:nvSpPr>
      <xdr:spPr>
        <a:xfrm>
          <a:off x="8515428" y="1302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89247</xdr:rowOff>
    </xdr:from>
    <xdr:to>
      <xdr:col>41</xdr:col>
      <xdr:colOff>50800</xdr:colOff>
      <xdr:row>78</xdr:row>
      <xdr:rowOff>109342</xdr:rowOff>
    </xdr:to>
    <xdr:cxnSp macro="">
      <xdr:nvCxnSpPr>
        <xdr:cNvPr id="411" name="直線コネクタ 410"/>
        <xdr:cNvCxnSpPr/>
      </xdr:nvCxnSpPr>
      <xdr:spPr>
        <a:xfrm flipV="1">
          <a:off x="6972300" y="13462347"/>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6696</xdr:rowOff>
    </xdr:from>
    <xdr:to>
      <xdr:col>41</xdr:col>
      <xdr:colOff>101600</xdr:colOff>
      <xdr:row>77</xdr:row>
      <xdr:rowOff>108296</xdr:rowOff>
    </xdr:to>
    <xdr:sp macro="" textlink="">
      <xdr:nvSpPr>
        <xdr:cNvPr id="412" name="フローチャート: 判断 411"/>
        <xdr:cNvSpPr/>
      </xdr:nvSpPr>
      <xdr:spPr>
        <a:xfrm>
          <a:off x="78105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124823</xdr:rowOff>
    </xdr:from>
    <xdr:ext cx="534377" cy="259045"/>
    <xdr:sp macro="" textlink="">
      <xdr:nvSpPr>
        <xdr:cNvPr id="413" name="テキスト ボックス 412"/>
        <xdr:cNvSpPr txBox="1"/>
      </xdr:nvSpPr>
      <xdr:spPr>
        <a:xfrm>
          <a:off x="7594111" y="1298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28023</xdr:rowOff>
    </xdr:from>
    <xdr:to>
      <xdr:col>36</xdr:col>
      <xdr:colOff>165100</xdr:colOff>
      <xdr:row>77</xdr:row>
      <xdr:rowOff>129623</xdr:rowOff>
    </xdr:to>
    <xdr:sp macro="" textlink="">
      <xdr:nvSpPr>
        <xdr:cNvPr id="414" name="フローチャート: 判断 413"/>
        <xdr:cNvSpPr/>
      </xdr:nvSpPr>
      <xdr:spPr>
        <a:xfrm>
          <a:off x="6921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146150</xdr:rowOff>
    </xdr:from>
    <xdr:ext cx="534377" cy="259045"/>
    <xdr:sp macro="" textlink="">
      <xdr:nvSpPr>
        <xdr:cNvPr id="415" name="テキスト ボックス 414"/>
        <xdr:cNvSpPr txBox="1"/>
      </xdr:nvSpPr>
      <xdr:spPr>
        <a:xfrm>
          <a:off x="6705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57925</xdr:rowOff>
    </xdr:from>
    <xdr:to>
      <xdr:col>55</xdr:col>
      <xdr:colOff>50800</xdr:colOff>
      <xdr:row>78</xdr:row>
      <xdr:rowOff>159525</xdr:rowOff>
    </xdr:to>
    <xdr:sp macro="" textlink="">
      <xdr:nvSpPr>
        <xdr:cNvPr id="421" name="楕円 420"/>
        <xdr:cNvSpPr/>
      </xdr:nvSpPr>
      <xdr:spPr>
        <a:xfrm>
          <a:off x="10426700" y="134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144302</xdr:rowOff>
    </xdr:from>
    <xdr:ext cx="469744" cy="259045"/>
    <xdr:sp macro="" textlink="">
      <xdr:nvSpPr>
        <xdr:cNvPr id="422" name="商工費該当値テキスト"/>
        <xdr:cNvSpPr txBox="1"/>
      </xdr:nvSpPr>
      <xdr:spPr>
        <a:xfrm>
          <a:off x="10528300" y="1334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59296</xdr:rowOff>
    </xdr:from>
    <xdr:to>
      <xdr:col>50</xdr:col>
      <xdr:colOff>165100</xdr:colOff>
      <xdr:row>78</xdr:row>
      <xdr:rowOff>160896</xdr:rowOff>
    </xdr:to>
    <xdr:sp macro="" textlink="">
      <xdr:nvSpPr>
        <xdr:cNvPr id="423" name="楕円 422"/>
        <xdr:cNvSpPr/>
      </xdr:nvSpPr>
      <xdr:spPr>
        <a:xfrm>
          <a:off x="9588500" y="134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152023</xdr:rowOff>
    </xdr:from>
    <xdr:ext cx="469744" cy="259045"/>
    <xdr:sp macro="" textlink="">
      <xdr:nvSpPr>
        <xdr:cNvPr id="424" name="テキスト ボックス 423"/>
        <xdr:cNvSpPr txBox="1"/>
      </xdr:nvSpPr>
      <xdr:spPr>
        <a:xfrm>
          <a:off x="9404428" y="1352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64852</xdr:rowOff>
    </xdr:from>
    <xdr:to>
      <xdr:col>46</xdr:col>
      <xdr:colOff>38100</xdr:colOff>
      <xdr:row>78</xdr:row>
      <xdr:rowOff>166452</xdr:rowOff>
    </xdr:to>
    <xdr:sp macro="" textlink="">
      <xdr:nvSpPr>
        <xdr:cNvPr id="425" name="楕円 424"/>
        <xdr:cNvSpPr/>
      </xdr:nvSpPr>
      <xdr:spPr>
        <a:xfrm>
          <a:off x="8699500" y="134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157579</xdr:rowOff>
    </xdr:from>
    <xdr:ext cx="469744" cy="259045"/>
    <xdr:sp macro="" textlink="">
      <xdr:nvSpPr>
        <xdr:cNvPr id="426" name="テキスト ボックス 425"/>
        <xdr:cNvSpPr txBox="1"/>
      </xdr:nvSpPr>
      <xdr:spPr>
        <a:xfrm>
          <a:off x="8515428" y="135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38447</xdr:rowOff>
    </xdr:from>
    <xdr:to>
      <xdr:col>41</xdr:col>
      <xdr:colOff>101600</xdr:colOff>
      <xdr:row>78</xdr:row>
      <xdr:rowOff>140047</xdr:rowOff>
    </xdr:to>
    <xdr:sp macro="" textlink="">
      <xdr:nvSpPr>
        <xdr:cNvPr id="427" name="楕円 426"/>
        <xdr:cNvSpPr/>
      </xdr:nvSpPr>
      <xdr:spPr>
        <a:xfrm>
          <a:off x="7810500" y="134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131174</xdr:rowOff>
    </xdr:from>
    <xdr:ext cx="469744" cy="259045"/>
    <xdr:sp macro="" textlink="">
      <xdr:nvSpPr>
        <xdr:cNvPr id="428" name="テキスト ボックス 427"/>
        <xdr:cNvSpPr txBox="1"/>
      </xdr:nvSpPr>
      <xdr:spPr>
        <a:xfrm>
          <a:off x="7626428" y="1350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58542</xdr:rowOff>
    </xdr:from>
    <xdr:to>
      <xdr:col>36</xdr:col>
      <xdr:colOff>165100</xdr:colOff>
      <xdr:row>78</xdr:row>
      <xdr:rowOff>160142</xdr:rowOff>
    </xdr:to>
    <xdr:sp macro="" textlink="">
      <xdr:nvSpPr>
        <xdr:cNvPr id="429" name="楕円 428"/>
        <xdr:cNvSpPr/>
      </xdr:nvSpPr>
      <xdr:spPr>
        <a:xfrm>
          <a:off x="6921500" y="13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151269</xdr:rowOff>
    </xdr:from>
    <xdr:ext cx="469744" cy="259045"/>
    <xdr:sp macro="" textlink="">
      <xdr:nvSpPr>
        <xdr:cNvPr id="430" name="テキスト ボックス 429"/>
        <xdr:cNvSpPr txBox="1"/>
      </xdr:nvSpPr>
      <xdr:spPr>
        <a:xfrm>
          <a:off x="6737428" y="1352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143796</xdr:rowOff>
    </xdr:from>
    <xdr:to>
      <xdr:col>55</xdr:col>
      <xdr:colOff>0</xdr:colOff>
      <xdr:row>97</xdr:row>
      <xdr:rowOff>40717</xdr:rowOff>
    </xdr:to>
    <xdr:cxnSp macro="">
      <xdr:nvCxnSpPr>
        <xdr:cNvPr id="460" name="直線コネクタ 459"/>
        <xdr:cNvCxnSpPr/>
      </xdr:nvCxnSpPr>
      <xdr:spPr>
        <a:xfrm flipV="1">
          <a:off x="9639300" y="16602996"/>
          <a:ext cx="8382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40717</xdr:rowOff>
    </xdr:from>
    <xdr:to>
      <xdr:col>50</xdr:col>
      <xdr:colOff>114300</xdr:colOff>
      <xdr:row>97</xdr:row>
      <xdr:rowOff>133795</xdr:rowOff>
    </xdr:to>
    <xdr:cxnSp macro="">
      <xdr:nvCxnSpPr>
        <xdr:cNvPr id="463" name="直線コネクタ 462"/>
        <xdr:cNvCxnSpPr/>
      </xdr:nvCxnSpPr>
      <xdr:spPr>
        <a:xfrm flipV="1">
          <a:off x="8750300" y="16671367"/>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64" name="フローチャート: 判断 46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65" name="テキスト ボックス 46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133795</xdr:rowOff>
    </xdr:from>
    <xdr:to>
      <xdr:col>45</xdr:col>
      <xdr:colOff>177800</xdr:colOff>
      <xdr:row>97</xdr:row>
      <xdr:rowOff>141148</xdr:rowOff>
    </xdr:to>
    <xdr:cxnSp macro="">
      <xdr:nvCxnSpPr>
        <xdr:cNvPr id="466" name="直線コネクタ 465"/>
        <xdr:cNvCxnSpPr/>
      </xdr:nvCxnSpPr>
      <xdr:spPr>
        <a:xfrm flipV="1">
          <a:off x="7861300" y="16764445"/>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67" name="フローチャート: 判断 46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68" name="テキスト ボックス 467"/>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107677</xdr:rowOff>
    </xdr:from>
    <xdr:to>
      <xdr:col>41</xdr:col>
      <xdr:colOff>50800</xdr:colOff>
      <xdr:row>97</xdr:row>
      <xdr:rowOff>141148</xdr:rowOff>
    </xdr:to>
    <xdr:cxnSp macro="">
      <xdr:nvCxnSpPr>
        <xdr:cNvPr id="469" name="直線コネクタ 468"/>
        <xdr:cNvCxnSpPr/>
      </xdr:nvCxnSpPr>
      <xdr:spPr>
        <a:xfrm>
          <a:off x="6972300" y="16566877"/>
          <a:ext cx="889000" cy="20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70" name="フローチャート: 判断 46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71" name="テキスト ボックス 470"/>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72" name="フローチャート: 判断 47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73" name="テキスト ボックス 472"/>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92996</xdr:rowOff>
    </xdr:from>
    <xdr:to>
      <xdr:col>55</xdr:col>
      <xdr:colOff>50800</xdr:colOff>
      <xdr:row>97</xdr:row>
      <xdr:rowOff>23146</xdr:rowOff>
    </xdr:to>
    <xdr:sp macro="" textlink="">
      <xdr:nvSpPr>
        <xdr:cNvPr id="479" name="楕円 478"/>
        <xdr:cNvSpPr/>
      </xdr:nvSpPr>
      <xdr:spPr>
        <a:xfrm>
          <a:off x="10426700" y="165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71423</xdr:rowOff>
    </xdr:from>
    <xdr:ext cx="534377" cy="259045"/>
    <xdr:sp macro="" textlink="">
      <xdr:nvSpPr>
        <xdr:cNvPr id="480" name="土木費該当値テキスト"/>
        <xdr:cNvSpPr txBox="1"/>
      </xdr:nvSpPr>
      <xdr:spPr>
        <a:xfrm>
          <a:off x="10528300" y="1653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161367</xdr:rowOff>
    </xdr:from>
    <xdr:to>
      <xdr:col>50</xdr:col>
      <xdr:colOff>165100</xdr:colOff>
      <xdr:row>97</xdr:row>
      <xdr:rowOff>91517</xdr:rowOff>
    </xdr:to>
    <xdr:sp macro="" textlink="">
      <xdr:nvSpPr>
        <xdr:cNvPr id="481" name="楕円 480"/>
        <xdr:cNvSpPr/>
      </xdr:nvSpPr>
      <xdr:spPr>
        <a:xfrm>
          <a:off x="9588500" y="166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82644</xdr:rowOff>
    </xdr:from>
    <xdr:ext cx="534377" cy="259045"/>
    <xdr:sp macro="" textlink="">
      <xdr:nvSpPr>
        <xdr:cNvPr id="482" name="テキスト ボックス 481"/>
        <xdr:cNvSpPr txBox="1"/>
      </xdr:nvSpPr>
      <xdr:spPr>
        <a:xfrm>
          <a:off x="9372111" y="167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82995</xdr:rowOff>
    </xdr:from>
    <xdr:to>
      <xdr:col>46</xdr:col>
      <xdr:colOff>38100</xdr:colOff>
      <xdr:row>98</xdr:row>
      <xdr:rowOff>13145</xdr:rowOff>
    </xdr:to>
    <xdr:sp macro="" textlink="">
      <xdr:nvSpPr>
        <xdr:cNvPr id="483" name="楕円 482"/>
        <xdr:cNvSpPr/>
      </xdr:nvSpPr>
      <xdr:spPr>
        <a:xfrm>
          <a:off x="8699500" y="167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4272</xdr:rowOff>
    </xdr:from>
    <xdr:ext cx="534377" cy="259045"/>
    <xdr:sp macro="" textlink="">
      <xdr:nvSpPr>
        <xdr:cNvPr id="484" name="テキスト ボックス 483"/>
        <xdr:cNvSpPr txBox="1"/>
      </xdr:nvSpPr>
      <xdr:spPr>
        <a:xfrm>
          <a:off x="8483111" y="168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90348</xdr:rowOff>
    </xdr:from>
    <xdr:to>
      <xdr:col>41</xdr:col>
      <xdr:colOff>101600</xdr:colOff>
      <xdr:row>98</xdr:row>
      <xdr:rowOff>20498</xdr:rowOff>
    </xdr:to>
    <xdr:sp macro="" textlink="">
      <xdr:nvSpPr>
        <xdr:cNvPr id="485" name="楕円 484"/>
        <xdr:cNvSpPr/>
      </xdr:nvSpPr>
      <xdr:spPr>
        <a:xfrm>
          <a:off x="7810500" y="167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11625</xdr:rowOff>
    </xdr:from>
    <xdr:ext cx="534377" cy="259045"/>
    <xdr:sp macro="" textlink="">
      <xdr:nvSpPr>
        <xdr:cNvPr id="486" name="テキスト ボックス 485"/>
        <xdr:cNvSpPr txBox="1"/>
      </xdr:nvSpPr>
      <xdr:spPr>
        <a:xfrm>
          <a:off x="7594111" y="168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56877</xdr:rowOff>
    </xdr:from>
    <xdr:to>
      <xdr:col>36</xdr:col>
      <xdr:colOff>165100</xdr:colOff>
      <xdr:row>96</xdr:row>
      <xdr:rowOff>158477</xdr:rowOff>
    </xdr:to>
    <xdr:sp macro="" textlink="">
      <xdr:nvSpPr>
        <xdr:cNvPr id="487" name="楕円 486"/>
        <xdr:cNvSpPr/>
      </xdr:nvSpPr>
      <xdr:spPr>
        <a:xfrm>
          <a:off x="6921500" y="165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3554</xdr:rowOff>
    </xdr:from>
    <xdr:ext cx="534377" cy="259045"/>
    <xdr:sp macro="" textlink="">
      <xdr:nvSpPr>
        <xdr:cNvPr id="488" name="テキスト ボックス 487"/>
        <xdr:cNvSpPr txBox="1"/>
      </xdr:nvSpPr>
      <xdr:spPr>
        <a:xfrm>
          <a:off x="6705111" y="162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12228</xdr:rowOff>
    </xdr:from>
    <xdr:to>
      <xdr:col>85</xdr:col>
      <xdr:colOff>127000</xdr:colOff>
      <xdr:row>39</xdr:row>
      <xdr:rowOff>48913</xdr:rowOff>
    </xdr:to>
    <xdr:cxnSp macro="">
      <xdr:nvCxnSpPr>
        <xdr:cNvPr id="520" name="直線コネクタ 519"/>
        <xdr:cNvCxnSpPr/>
      </xdr:nvCxnSpPr>
      <xdr:spPr>
        <a:xfrm flipV="1">
          <a:off x="15481300" y="6698778"/>
          <a:ext cx="8382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48913</xdr:rowOff>
    </xdr:from>
    <xdr:to>
      <xdr:col>81</xdr:col>
      <xdr:colOff>50800</xdr:colOff>
      <xdr:row>39</xdr:row>
      <xdr:rowOff>66330</xdr:rowOff>
    </xdr:to>
    <xdr:cxnSp macro="">
      <xdr:nvCxnSpPr>
        <xdr:cNvPr id="523" name="直線コネクタ 522"/>
        <xdr:cNvCxnSpPr/>
      </xdr:nvCxnSpPr>
      <xdr:spPr>
        <a:xfrm flipV="1">
          <a:off x="14592300" y="6735463"/>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50582</xdr:rowOff>
    </xdr:from>
    <xdr:to>
      <xdr:col>81</xdr:col>
      <xdr:colOff>101600</xdr:colOff>
      <xdr:row>37</xdr:row>
      <xdr:rowOff>152182</xdr:rowOff>
    </xdr:to>
    <xdr:sp macro="" textlink="">
      <xdr:nvSpPr>
        <xdr:cNvPr id="524" name="フローチャート: 判断 523"/>
        <xdr:cNvSpPr/>
      </xdr:nvSpPr>
      <xdr:spPr>
        <a:xfrm>
          <a:off x="15430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168709</xdr:rowOff>
    </xdr:from>
    <xdr:ext cx="534377" cy="259045"/>
    <xdr:sp macro="" textlink="">
      <xdr:nvSpPr>
        <xdr:cNvPr id="525" name="テキスト ボックス 524"/>
        <xdr:cNvSpPr txBox="1"/>
      </xdr:nvSpPr>
      <xdr:spPr>
        <a:xfrm>
          <a:off x="15214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66330</xdr:rowOff>
    </xdr:from>
    <xdr:to>
      <xdr:col>76</xdr:col>
      <xdr:colOff>114300</xdr:colOff>
      <xdr:row>39</xdr:row>
      <xdr:rowOff>104430</xdr:rowOff>
    </xdr:to>
    <xdr:cxnSp macro="">
      <xdr:nvCxnSpPr>
        <xdr:cNvPr id="526" name="直線コネクタ 525"/>
        <xdr:cNvCxnSpPr/>
      </xdr:nvCxnSpPr>
      <xdr:spPr>
        <a:xfrm flipV="1">
          <a:off x="13703300" y="6752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42636</xdr:rowOff>
    </xdr:from>
    <xdr:to>
      <xdr:col>76</xdr:col>
      <xdr:colOff>165100</xdr:colOff>
      <xdr:row>37</xdr:row>
      <xdr:rowOff>144236</xdr:rowOff>
    </xdr:to>
    <xdr:sp macro="" textlink="">
      <xdr:nvSpPr>
        <xdr:cNvPr id="527" name="フローチャート: 判断 526"/>
        <xdr:cNvSpPr/>
      </xdr:nvSpPr>
      <xdr:spPr>
        <a:xfrm>
          <a:off x="14541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160763</xdr:rowOff>
    </xdr:from>
    <xdr:ext cx="534377" cy="259045"/>
    <xdr:sp macro="" textlink="">
      <xdr:nvSpPr>
        <xdr:cNvPr id="528" name="テキスト ボックス 527"/>
        <xdr:cNvSpPr txBox="1"/>
      </xdr:nvSpPr>
      <xdr:spPr>
        <a:xfrm>
          <a:off x="14325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92021</xdr:rowOff>
    </xdr:from>
    <xdr:to>
      <xdr:col>71</xdr:col>
      <xdr:colOff>177800</xdr:colOff>
      <xdr:row>39</xdr:row>
      <xdr:rowOff>104430</xdr:rowOff>
    </xdr:to>
    <xdr:cxnSp macro="">
      <xdr:nvCxnSpPr>
        <xdr:cNvPr id="529" name="直線コネクタ 528"/>
        <xdr:cNvCxnSpPr/>
      </xdr:nvCxnSpPr>
      <xdr:spPr>
        <a:xfrm>
          <a:off x="12814300" y="6778571"/>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117529</xdr:rowOff>
    </xdr:from>
    <xdr:to>
      <xdr:col>72</xdr:col>
      <xdr:colOff>38100</xdr:colOff>
      <xdr:row>37</xdr:row>
      <xdr:rowOff>47679</xdr:rowOff>
    </xdr:to>
    <xdr:sp macro="" textlink="">
      <xdr:nvSpPr>
        <xdr:cNvPr id="530" name="フローチャート: 判断 529"/>
        <xdr:cNvSpPr/>
      </xdr:nvSpPr>
      <xdr:spPr>
        <a:xfrm>
          <a:off x="13652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64206</xdr:rowOff>
    </xdr:from>
    <xdr:ext cx="534377" cy="259045"/>
    <xdr:sp macro="" textlink="">
      <xdr:nvSpPr>
        <xdr:cNvPr id="531" name="テキスト ボックス 530"/>
        <xdr:cNvSpPr txBox="1"/>
      </xdr:nvSpPr>
      <xdr:spPr>
        <a:xfrm>
          <a:off x="13436111"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149534</xdr:rowOff>
    </xdr:from>
    <xdr:to>
      <xdr:col>67</xdr:col>
      <xdr:colOff>101600</xdr:colOff>
      <xdr:row>37</xdr:row>
      <xdr:rowOff>79684</xdr:rowOff>
    </xdr:to>
    <xdr:sp macro="" textlink="">
      <xdr:nvSpPr>
        <xdr:cNvPr id="532" name="フローチャート: 判断 531"/>
        <xdr:cNvSpPr/>
      </xdr:nvSpPr>
      <xdr:spPr>
        <a:xfrm>
          <a:off x="12763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96211</xdr:rowOff>
    </xdr:from>
    <xdr:ext cx="534377" cy="259045"/>
    <xdr:sp macro="" textlink="">
      <xdr:nvSpPr>
        <xdr:cNvPr id="533" name="テキスト ボックス 532"/>
        <xdr:cNvSpPr txBox="1"/>
      </xdr:nvSpPr>
      <xdr:spPr>
        <a:xfrm>
          <a:off x="12547111" y="60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132878</xdr:rowOff>
    </xdr:from>
    <xdr:to>
      <xdr:col>85</xdr:col>
      <xdr:colOff>177800</xdr:colOff>
      <xdr:row>39</xdr:row>
      <xdr:rowOff>63028</xdr:rowOff>
    </xdr:to>
    <xdr:sp macro="" textlink="">
      <xdr:nvSpPr>
        <xdr:cNvPr id="539" name="楕円 538"/>
        <xdr:cNvSpPr/>
      </xdr:nvSpPr>
      <xdr:spPr>
        <a:xfrm>
          <a:off x="16268700" y="664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47805</xdr:rowOff>
    </xdr:from>
    <xdr:ext cx="469744" cy="259045"/>
    <xdr:sp macro="" textlink="">
      <xdr:nvSpPr>
        <xdr:cNvPr id="540" name="消防費該当値テキスト"/>
        <xdr:cNvSpPr txBox="1"/>
      </xdr:nvSpPr>
      <xdr:spPr>
        <a:xfrm>
          <a:off x="16370300" y="656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169563</xdr:rowOff>
    </xdr:from>
    <xdr:to>
      <xdr:col>81</xdr:col>
      <xdr:colOff>101600</xdr:colOff>
      <xdr:row>39</xdr:row>
      <xdr:rowOff>99713</xdr:rowOff>
    </xdr:to>
    <xdr:sp macro="" textlink="">
      <xdr:nvSpPr>
        <xdr:cNvPr id="541" name="楕円 540"/>
        <xdr:cNvSpPr/>
      </xdr:nvSpPr>
      <xdr:spPr>
        <a:xfrm>
          <a:off x="154305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90840</xdr:rowOff>
    </xdr:from>
    <xdr:ext cx="469744" cy="259045"/>
    <xdr:sp macro="" textlink="">
      <xdr:nvSpPr>
        <xdr:cNvPr id="542" name="テキスト ボックス 541"/>
        <xdr:cNvSpPr txBox="1"/>
      </xdr:nvSpPr>
      <xdr:spPr>
        <a:xfrm>
          <a:off x="15246428" y="67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15530</xdr:rowOff>
    </xdr:from>
    <xdr:to>
      <xdr:col>76</xdr:col>
      <xdr:colOff>165100</xdr:colOff>
      <xdr:row>39</xdr:row>
      <xdr:rowOff>117130</xdr:rowOff>
    </xdr:to>
    <xdr:sp macro="" textlink="">
      <xdr:nvSpPr>
        <xdr:cNvPr id="543" name="楕円 542"/>
        <xdr:cNvSpPr/>
      </xdr:nvSpPr>
      <xdr:spPr>
        <a:xfrm>
          <a:off x="14541500" y="67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108257</xdr:rowOff>
    </xdr:from>
    <xdr:ext cx="469744" cy="259045"/>
    <xdr:sp macro="" textlink="">
      <xdr:nvSpPr>
        <xdr:cNvPr id="544" name="テキスト ボックス 543"/>
        <xdr:cNvSpPr txBox="1"/>
      </xdr:nvSpPr>
      <xdr:spPr>
        <a:xfrm>
          <a:off x="14357428" y="67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53630</xdr:rowOff>
    </xdr:from>
    <xdr:to>
      <xdr:col>72</xdr:col>
      <xdr:colOff>38100</xdr:colOff>
      <xdr:row>39</xdr:row>
      <xdr:rowOff>155230</xdr:rowOff>
    </xdr:to>
    <xdr:sp macro="" textlink="">
      <xdr:nvSpPr>
        <xdr:cNvPr id="545" name="楕円 544"/>
        <xdr:cNvSpPr/>
      </xdr:nvSpPr>
      <xdr:spPr>
        <a:xfrm>
          <a:off x="13652500" y="67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146357</xdr:rowOff>
    </xdr:from>
    <xdr:ext cx="469744" cy="259045"/>
    <xdr:sp macro="" textlink="">
      <xdr:nvSpPr>
        <xdr:cNvPr id="546" name="テキスト ボックス 545"/>
        <xdr:cNvSpPr txBox="1"/>
      </xdr:nvSpPr>
      <xdr:spPr>
        <a:xfrm>
          <a:off x="13468428" y="68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41221</xdr:rowOff>
    </xdr:from>
    <xdr:to>
      <xdr:col>67</xdr:col>
      <xdr:colOff>101600</xdr:colOff>
      <xdr:row>39</xdr:row>
      <xdr:rowOff>142821</xdr:rowOff>
    </xdr:to>
    <xdr:sp macro="" textlink="">
      <xdr:nvSpPr>
        <xdr:cNvPr id="547" name="楕円 546"/>
        <xdr:cNvSpPr/>
      </xdr:nvSpPr>
      <xdr:spPr>
        <a:xfrm>
          <a:off x="12763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133948</xdr:rowOff>
    </xdr:from>
    <xdr:ext cx="469744" cy="259045"/>
    <xdr:sp macro="" textlink="">
      <xdr:nvSpPr>
        <xdr:cNvPr id="548" name="テキスト ボックス 547"/>
        <xdr:cNvSpPr txBox="1"/>
      </xdr:nvSpPr>
      <xdr:spPr>
        <a:xfrm>
          <a:off x="12579428" y="68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62172</xdr:rowOff>
    </xdr:from>
    <xdr:to>
      <xdr:col>85</xdr:col>
      <xdr:colOff>127000</xdr:colOff>
      <xdr:row>55</xdr:row>
      <xdr:rowOff>155441</xdr:rowOff>
    </xdr:to>
    <xdr:cxnSp macro="">
      <xdr:nvCxnSpPr>
        <xdr:cNvPr id="580" name="直線コネクタ 579"/>
        <xdr:cNvCxnSpPr/>
      </xdr:nvCxnSpPr>
      <xdr:spPr>
        <a:xfrm>
          <a:off x="15481300" y="9149022"/>
          <a:ext cx="838200" cy="4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62172</xdr:rowOff>
    </xdr:from>
    <xdr:to>
      <xdr:col>81</xdr:col>
      <xdr:colOff>50800</xdr:colOff>
      <xdr:row>53</xdr:row>
      <xdr:rowOff>128956</xdr:rowOff>
    </xdr:to>
    <xdr:cxnSp macro="">
      <xdr:nvCxnSpPr>
        <xdr:cNvPr id="583" name="直線コネクタ 582"/>
        <xdr:cNvCxnSpPr/>
      </xdr:nvCxnSpPr>
      <xdr:spPr>
        <a:xfrm flipV="1">
          <a:off x="14592300" y="9149022"/>
          <a:ext cx="889000" cy="6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84" name="フローチャート: 判断 583"/>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85" name="テキスト ボックス 584"/>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128956</xdr:rowOff>
    </xdr:from>
    <xdr:to>
      <xdr:col>76</xdr:col>
      <xdr:colOff>114300</xdr:colOff>
      <xdr:row>56</xdr:row>
      <xdr:rowOff>47509</xdr:rowOff>
    </xdr:to>
    <xdr:cxnSp macro="">
      <xdr:nvCxnSpPr>
        <xdr:cNvPr id="586" name="直線コネクタ 585"/>
        <xdr:cNvCxnSpPr/>
      </xdr:nvCxnSpPr>
      <xdr:spPr>
        <a:xfrm flipV="1">
          <a:off x="13703300" y="9215806"/>
          <a:ext cx="889000" cy="4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87" name="フローチャート: 判断 586"/>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88" name="テキスト ボックス 587"/>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24290</xdr:rowOff>
    </xdr:from>
    <xdr:to>
      <xdr:col>71</xdr:col>
      <xdr:colOff>177800</xdr:colOff>
      <xdr:row>56</xdr:row>
      <xdr:rowOff>47509</xdr:rowOff>
    </xdr:to>
    <xdr:cxnSp macro="">
      <xdr:nvCxnSpPr>
        <xdr:cNvPr id="589" name="直線コネクタ 588"/>
        <xdr:cNvCxnSpPr/>
      </xdr:nvCxnSpPr>
      <xdr:spPr>
        <a:xfrm>
          <a:off x="12814300" y="9625490"/>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0" name="フローチャート: 判断 589"/>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1" name="テキスト ボックス 590"/>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592" name="フローチャート: 判断 591"/>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593" name="テキスト ボックス 592"/>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104641</xdr:rowOff>
    </xdr:from>
    <xdr:to>
      <xdr:col>85</xdr:col>
      <xdr:colOff>177800</xdr:colOff>
      <xdr:row>56</xdr:row>
      <xdr:rowOff>34791</xdr:rowOff>
    </xdr:to>
    <xdr:sp macro="" textlink="">
      <xdr:nvSpPr>
        <xdr:cNvPr id="599" name="楕円 598"/>
        <xdr:cNvSpPr/>
      </xdr:nvSpPr>
      <xdr:spPr>
        <a:xfrm>
          <a:off x="16268700" y="953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83068</xdr:rowOff>
    </xdr:from>
    <xdr:ext cx="534377" cy="259045"/>
    <xdr:sp macro="" textlink="">
      <xdr:nvSpPr>
        <xdr:cNvPr id="600" name="教育費該当値テキスト"/>
        <xdr:cNvSpPr txBox="1"/>
      </xdr:nvSpPr>
      <xdr:spPr>
        <a:xfrm>
          <a:off x="16370300" y="95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11372</xdr:rowOff>
    </xdr:from>
    <xdr:to>
      <xdr:col>81</xdr:col>
      <xdr:colOff>101600</xdr:colOff>
      <xdr:row>53</xdr:row>
      <xdr:rowOff>112972</xdr:rowOff>
    </xdr:to>
    <xdr:sp macro="" textlink="">
      <xdr:nvSpPr>
        <xdr:cNvPr id="601" name="楕円 600"/>
        <xdr:cNvSpPr/>
      </xdr:nvSpPr>
      <xdr:spPr>
        <a:xfrm>
          <a:off x="15430500" y="90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129499</xdr:rowOff>
    </xdr:from>
    <xdr:ext cx="534377" cy="259045"/>
    <xdr:sp macro="" textlink="">
      <xdr:nvSpPr>
        <xdr:cNvPr id="602" name="テキスト ボックス 601"/>
        <xdr:cNvSpPr txBox="1"/>
      </xdr:nvSpPr>
      <xdr:spPr>
        <a:xfrm>
          <a:off x="15214111" y="887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78156</xdr:rowOff>
    </xdr:from>
    <xdr:to>
      <xdr:col>76</xdr:col>
      <xdr:colOff>165100</xdr:colOff>
      <xdr:row>54</xdr:row>
      <xdr:rowOff>8306</xdr:rowOff>
    </xdr:to>
    <xdr:sp macro="" textlink="">
      <xdr:nvSpPr>
        <xdr:cNvPr id="603" name="楕円 602"/>
        <xdr:cNvSpPr/>
      </xdr:nvSpPr>
      <xdr:spPr>
        <a:xfrm>
          <a:off x="14541500" y="91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24833</xdr:rowOff>
    </xdr:from>
    <xdr:ext cx="534377" cy="259045"/>
    <xdr:sp macro="" textlink="">
      <xdr:nvSpPr>
        <xdr:cNvPr id="604" name="テキスト ボックス 603"/>
        <xdr:cNvSpPr txBox="1"/>
      </xdr:nvSpPr>
      <xdr:spPr>
        <a:xfrm>
          <a:off x="14325111" y="894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168159</xdr:rowOff>
    </xdr:from>
    <xdr:to>
      <xdr:col>72</xdr:col>
      <xdr:colOff>38100</xdr:colOff>
      <xdr:row>56</xdr:row>
      <xdr:rowOff>98309</xdr:rowOff>
    </xdr:to>
    <xdr:sp macro="" textlink="">
      <xdr:nvSpPr>
        <xdr:cNvPr id="605" name="楕円 604"/>
        <xdr:cNvSpPr/>
      </xdr:nvSpPr>
      <xdr:spPr>
        <a:xfrm>
          <a:off x="13652500" y="95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89436</xdr:rowOff>
    </xdr:from>
    <xdr:ext cx="534377" cy="259045"/>
    <xdr:sp macro="" textlink="">
      <xdr:nvSpPr>
        <xdr:cNvPr id="606" name="テキスト ボックス 605"/>
        <xdr:cNvSpPr txBox="1"/>
      </xdr:nvSpPr>
      <xdr:spPr>
        <a:xfrm>
          <a:off x="13436111" y="96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144940</xdr:rowOff>
    </xdr:from>
    <xdr:to>
      <xdr:col>67</xdr:col>
      <xdr:colOff>101600</xdr:colOff>
      <xdr:row>56</xdr:row>
      <xdr:rowOff>75090</xdr:rowOff>
    </xdr:to>
    <xdr:sp macro="" textlink="">
      <xdr:nvSpPr>
        <xdr:cNvPr id="607" name="楕円 606"/>
        <xdr:cNvSpPr/>
      </xdr:nvSpPr>
      <xdr:spPr>
        <a:xfrm>
          <a:off x="12763500" y="95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91617</xdr:rowOff>
    </xdr:from>
    <xdr:ext cx="534377" cy="259045"/>
    <xdr:sp macro="" textlink="">
      <xdr:nvSpPr>
        <xdr:cNvPr id="608" name="テキスト ボックス 607"/>
        <xdr:cNvSpPr txBox="1"/>
      </xdr:nvSpPr>
      <xdr:spPr>
        <a:xfrm>
          <a:off x="12547111" y="934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155042</xdr:rowOff>
    </xdr:from>
    <xdr:to>
      <xdr:col>81</xdr:col>
      <xdr:colOff>101600</xdr:colOff>
      <xdr:row>79</xdr:row>
      <xdr:rowOff>85192</xdr:rowOff>
    </xdr:to>
    <xdr:sp macro="" textlink="">
      <xdr:nvSpPr>
        <xdr:cNvPr id="641" name="フローチャート: 判断 640"/>
        <xdr:cNvSpPr/>
      </xdr:nvSpPr>
      <xdr:spPr>
        <a:xfrm>
          <a:off x="15430500" y="1352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101719</xdr:rowOff>
    </xdr:from>
    <xdr:ext cx="378565" cy="259045"/>
    <xdr:sp macro="" textlink="">
      <xdr:nvSpPr>
        <xdr:cNvPr id="642" name="テキスト ボックス 641"/>
        <xdr:cNvSpPr txBox="1"/>
      </xdr:nvSpPr>
      <xdr:spPr>
        <a:xfrm>
          <a:off x="15292017" y="13303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161100</xdr:rowOff>
    </xdr:from>
    <xdr:to>
      <xdr:col>76</xdr:col>
      <xdr:colOff>165100</xdr:colOff>
      <xdr:row>79</xdr:row>
      <xdr:rowOff>91250</xdr:rowOff>
    </xdr:to>
    <xdr:sp macro="" textlink="">
      <xdr:nvSpPr>
        <xdr:cNvPr id="644" name="フローチャート: 判断 643"/>
        <xdr:cNvSpPr/>
      </xdr:nvSpPr>
      <xdr:spPr>
        <a:xfrm>
          <a:off x="14541500" y="135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107777</xdr:rowOff>
    </xdr:from>
    <xdr:ext cx="378565" cy="259045"/>
    <xdr:sp macro="" textlink="">
      <xdr:nvSpPr>
        <xdr:cNvPr id="645" name="テキスト ボックス 644"/>
        <xdr:cNvSpPr txBox="1"/>
      </xdr:nvSpPr>
      <xdr:spPr>
        <a:xfrm>
          <a:off x="14403017" y="1330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153479</xdr:rowOff>
    </xdr:from>
    <xdr:to>
      <xdr:col>72</xdr:col>
      <xdr:colOff>38100</xdr:colOff>
      <xdr:row>79</xdr:row>
      <xdr:rowOff>83629</xdr:rowOff>
    </xdr:to>
    <xdr:sp macro="" textlink="">
      <xdr:nvSpPr>
        <xdr:cNvPr id="647" name="フローチャート: 判断 646"/>
        <xdr:cNvSpPr/>
      </xdr:nvSpPr>
      <xdr:spPr>
        <a:xfrm>
          <a:off x="13652500" y="135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100156</xdr:rowOff>
    </xdr:from>
    <xdr:ext cx="378565" cy="259045"/>
    <xdr:sp macro="" textlink="">
      <xdr:nvSpPr>
        <xdr:cNvPr id="648" name="テキスト ボックス 647"/>
        <xdr:cNvSpPr txBox="1"/>
      </xdr:nvSpPr>
      <xdr:spPr>
        <a:xfrm>
          <a:off x="13514017" y="1330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49" name="フローチャート: 判断 648"/>
        <xdr:cNvSpPr/>
      </xdr:nvSpPr>
      <xdr:spPr>
        <a:xfrm>
          <a:off x="12763500" y="1352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99432</xdr:rowOff>
    </xdr:from>
    <xdr:ext cx="378565" cy="259045"/>
    <xdr:sp macro="" textlink="">
      <xdr:nvSpPr>
        <xdr:cNvPr id="650" name="テキスト ボックス 649"/>
        <xdr:cNvSpPr txBox="1"/>
      </xdr:nvSpPr>
      <xdr:spPr>
        <a:xfrm>
          <a:off x="12625017" y="13301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26429</xdr:rowOff>
    </xdr:from>
    <xdr:to>
      <xdr:col>85</xdr:col>
      <xdr:colOff>127000</xdr:colOff>
      <xdr:row>97</xdr:row>
      <xdr:rowOff>64776</xdr:rowOff>
    </xdr:to>
    <xdr:cxnSp macro="">
      <xdr:nvCxnSpPr>
        <xdr:cNvPr id="691" name="直線コネクタ 690"/>
        <xdr:cNvCxnSpPr/>
      </xdr:nvCxnSpPr>
      <xdr:spPr>
        <a:xfrm>
          <a:off x="15481300" y="16657079"/>
          <a:ext cx="8382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13542</xdr:rowOff>
    </xdr:from>
    <xdr:to>
      <xdr:col>81</xdr:col>
      <xdr:colOff>50800</xdr:colOff>
      <xdr:row>97</xdr:row>
      <xdr:rowOff>26429</xdr:rowOff>
    </xdr:to>
    <xdr:cxnSp macro="">
      <xdr:nvCxnSpPr>
        <xdr:cNvPr id="694" name="直線コネクタ 693"/>
        <xdr:cNvCxnSpPr/>
      </xdr:nvCxnSpPr>
      <xdr:spPr>
        <a:xfrm>
          <a:off x="14592300" y="16644192"/>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163195</xdr:rowOff>
    </xdr:from>
    <xdr:to>
      <xdr:col>81</xdr:col>
      <xdr:colOff>101600</xdr:colOff>
      <xdr:row>96</xdr:row>
      <xdr:rowOff>93345</xdr:rowOff>
    </xdr:to>
    <xdr:sp macro="" textlink="">
      <xdr:nvSpPr>
        <xdr:cNvPr id="695" name="フローチャート: 判断 694"/>
        <xdr:cNvSpPr/>
      </xdr:nvSpPr>
      <xdr:spPr>
        <a:xfrm>
          <a:off x="15430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109872</xdr:rowOff>
    </xdr:from>
    <xdr:ext cx="534377" cy="259045"/>
    <xdr:sp macro="" textlink="">
      <xdr:nvSpPr>
        <xdr:cNvPr id="696" name="テキスト ボックス 695"/>
        <xdr:cNvSpPr txBox="1"/>
      </xdr:nvSpPr>
      <xdr:spPr>
        <a:xfrm>
          <a:off x="15214111" y="162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146072</xdr:rowOff>
    </xdr:from>
    <xdr:to>
      <xdr:col>76</xdr:col>
      <xdr:colOff>114300</xdr:colOff>
      <xdr:row>97</xdr:row>
      <xdr:rowOff>13542</xdr:rowOff>
    </xdr:to>
    <xdr:cxnSp macro="">
      <xdr:nvCxnSpPr>
        <xdr:cNvPr id="697" name="直線コネクタ 696"/>
        <xdr:cNvCxnSpPr/>
      </xdr:nvCxnSpPr>
      <xdr:spPr>
        <a:xfrm>
          <a:off x="13703300" y="16605272"/>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149507</xdr:rowOff>
    </xdr:from>
    <xdr:to>
      <xdr:col>76</xdr:col>
      <xdr:colOff>165100</xdr:colOff>
      <xdr:row>96</xdr:row>
      <xdr:rowOff>79657</xdr:rowOff>
    </xdr:to>
    <xdr:sp macro="" textlink="">
      <xdr:nvSpPr>
        <xdr:cNvPr id="698" name="フローチャート: 判断 697"/>
        <xdr:cNvSpPr/>
      </xdr:nvSpPr>
      <xdr:spPr>
        <a:xfrm>
          <a:off x="14541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96184</xdr:rowOff>
    </xdr:from>
    <xdr:ext cx="534377" cy="259045"/>
    <xdr:sp macro="" textlink="">
      <xdr:nvSpPr>
        <xdr:cNvPr id="699" name="テキスト ボックス 698"/>
        <xdr:cNvSpPr txBox="1"/>
      </xdr:nvSpPr>
      <xdr:spPr>
        <a:xfrm>
          <a:off x="14325111" y="16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140643</xdr:rowOff>
    </xdr:from>
    <xdr:to>
      <xdr:col>71</xdr:col>
      <xdr:colOff>177800</xdr:colOff>
      <xdr:row>96</xdr:row>
      <xdr:rowOff>146072</xdr:rowOff>
    </xdr:to>
    <xdr:cxnSp macro="">
      <xdr:nvCxnSpPr>
        <xdr:cNvPr id="700" name="直線コネクタ 699"/>
        <xdr:cNvCxnSpPr/>
      </xdr:nvCxnSpPr>
      <xdr:spPr>
        <a:xfrm>
          <a:off x="12814300" y="1659984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102073</xdr:rowOff>
    </xdr:from>
    <xdr:to>
      <xdr:col>72</xdr:col>
      <xdr:colOff>38100</xdr:colOff>
      <xdr:row>96</xdr:row>
      <xdr:rowOff>32223</xdr:rowOff>
    </xdr:to>
    <xdr:sp macro="" textlink="">
      <xdr:nvSpPr>
        <xdr:cNvPr id="701" name="フローチャート: 判断 700"/>
        <xdr:cNvSpPr/>
      </xdr:nvSpPr>
      <xdr:spPr>
        <a:xfrm>
          <a:off x="13652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48750</xdr:rowOff>
    </xdr:from>
    <xdr:ext cx="534377" cy="259045"/>
    <xdr:sp macro="" textlink="">
      <xdr:nvSpPr>
        <xdr:cNvPr id="702" name="テキスト ボックス 701"/>
        <xdr:cNvSpPr txBox="1"/>
      </xdr:nvSpPr>
      <xdr:spPr>
        <a:xfrm>
          <a:off x="13436111" y="161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49952</xdr:rowOff>
    </xdr:from>
    <xdr:to>
      <xdr:col>67</xdr:col>
      <xdr:colOff>101600</xdr:colOff>
      <xdr:row>95</xdr:row>
      <xdr:rowOff>151552</xdr:rowOff>
    </xdr:to>
    <xdr:sp macro="" textlink="">
      <xdr:nvSpPr>
        <xdr:cNvPr id="703" name="フローチャート: 判断 702"/>
        <xdr:cNvSpPr/>
      </xdr:nvSpPr>
      <xdr:spPr>
        <a:xfrm>
          <a:off x="12763500" y="1633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168079</xdr:rowOff>
    </xdr:from>
    <xdr:ext cx="534377" cy="259045"/>
    <xdr:sp macro="" textlink="">
      <xdr:nvSpPr>
        <xdr:cNvPr id="704" name="テキスト ボックス 703"/>
        <xdr:cNvSpPr txBox="1"/>
      </xdr:nvSpPr>
      <xdr:spPr>
        <a:xfrm>
          <a:off x="12547111" y="161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13976</xdr:rowOff>
    </xdr:from>
    <xdr:to>
      <xdr:col>85</xdr:col>
      <xdr:colOff>177800</xdr:colOff>
      <xdr:row>97</xdr:row>
      <xdr:rowOff>115576</xdr:rowOff>
    </xdr:to>
    <xdr:sp macro="" textlink="">
      <xdr:nvSpPr>
        <xdr:cNvPr id="710" name="楕円 709"/>
        <xdr:cNvSpPr/>
      </xdr:nvSpPr>
      <xdr:spPr>
        <a:xfrm>
          <a:off x="16268700" y="166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163853</xdr:rowOff>
    </xdr:from>
    <xdr:ext cx="534377" cy="259045"/>
    <xdr:sp macro="" textlink="">
      <xdr:nvSpPr>
        <xdr:cNvPr id="711" name="公債費該当値テキスト"/>
        <xdr:cNvSpPr txBox="1"/>
      </xdr:nvSpPr>
      <xdr:spPr>
        <a:xfrm>
          <a:off x="16370300" y="166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147079</xdr:rowOff>
    </xdr:from>
    <xdr:to>
      <xdr:col>81</xdr:col>
      <xdr:colOff>101600</xdr:colOff>
      <xdr:row>97</xdr:row>
      <xdr:rowOff>77229</xdr:rowOff>
    </xdr:to>
    <xdr:sp macro="" textlink="">
      <xdr:nvSpPr>
        <xdr:cNvPr id="712" name="楕円 711"/>
        <xdr:cNvSpPr/>
      </xdr:nvSpPr>
      <xdr:spPr>
        <a:xfrm>
          <a:off x="15430500" y="166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68356</xdr:rowOff>
    </xdr:from>
    <xdr:ext cx="534377" cy="259045"/>
    <xdr:sp macro="" textlink="">
      <xdr:nvSpPr>
        <xdr:cNvPr id="713" name="テキスト ボックス 712"/>
        <xdr:cNvSpPr txBox="1"/>
      </xdr:nvSpPr>
      <xdr:spPr>
        <a:xfrm>
          <a:off x="15214111" y="166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134192</xdr:rowOff>
    </xdr:from>
    <xdr:to>
      <xdr:col>76</xdr:col>
      <xdr:colOff>165100</xdr:colOff>
      <xdr:row>97</xdr:row>
      <xdr:rowOff>64342</xdr:rowOff>
    </xdr:to>
    <xdr:sp macro="" textlink="">
      <xdr:nvSpPr>
        <xdr:cNvPr id="714" name="楕円 713"/>
        <xdr:cNvSpPr/>
      </xdr:nvSpPr>
      <xdr:spPr>
        <a:xfrm>
          <a:off x="14541500" y="165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55469</xdr:rowOff>
    </xdr:from>
    <xdr:ext cx="534377" cy="259045"/>
    <xdr:sp macro="" textlink="">
      <xdr:nvSpPr>
        <xdr:cNvPr id="715" name="テキスト ボックス 714"/>
        <xdr:cNvSpPr txBox="1"/>
      </xdr:nvSpPr>
      <xdr:spPr>
        <a:xfrm>
          <a:off x="14325111" y="1668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95272</xdr:rowOff>
    </xdr:from>
    <xdr:to>
      <xdr:col>72</xdr:col>
      <xdr:colOff>38100</xdr:colOff>
      <xdr:row>97</xdr:row>
      <xdr:rowOff>25422</xdr:rowOff>
    </xdr:to>
    <xdr:sp macro="" textlink="">
      <xdr:nvSpPr>
        <xdr:cNvPr id="716" name="楕円 715"/>
        <xdr:cNvSpPr/>
      </xdr:nvSpPr>
      <xdr:spPr>
        <a:xfrm>
          <a:off x="13652500" y="165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16549</xdr:rowOff>
    </xdr:from>
    <xdr:ext cx="534377" cy="259045"/>
    <xdr:sp macro="" textlink="">
      <xdr:nvSpPr>
        <xdr:cNvPr id="717" name="テキスト ボックス 716"/>
        <xdr:cNvSpPr txBox="1"/>
      </xdr:nvSpPr>
      <xdr:spPr>
        <a:xfrm>
          <a:off x="13436111" y="166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89843</xdr:rowOff>
    </xdr:from>
    <xdr:to>
      <xdr:col>67</xdr:col>
      <xdr:colOff>101600</xdr:colOff>
      <xdr:row>97</xdr:row>
      <xdr:rowOff>19993</xdr:rowOff>
    </xdr:to>
    <xdr:sp macro="" textlink="">
      <xdr:nvSpPr>
        <xdr:cNvPr id="718" name="楕円 717"/>
        <xdr:cNvSpPr/>
      </xdr:nvSpPr>
      <xdr:spPr>
        <a:xfrm>
          <a:off x="12763500" y="165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11120</xdr:rowOff>
    </xdr:from>
    <xdr:ext cx="534377" cy="259045"/>
    <xdr:sp macro="" textlink="">
      <xdr:nvSpPr>
        <xdr:cNvPr id="719" name="テキスト ボックス 718"/>
        <xdr:cNvSpPr txBox="1"/>
      </xdr:nvSpPr>
      <xdr:spPr>
        <a:xfrm>
          <a:off x="12547111" y="1664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128524</xdr:rowOff>
    </xdr:from>
    <xdr:to>
      <xdr:col>112</xdr:col>
      <xdr:colOff>38100</xdr:colOff>
      <xdr:row>39</xdr:row>
      <xdr:rowOff>58674</xdr:rowOff>
    </xdr:to>
    <xdr:sp macro="" textlink="">
      <xdr:nvSpPr>
        <xdr:cNvPr id="752" name="フローチャート: 判断 751"/>
        <xdr:cNvSpPr/>
      </xdr:nvSpPr>
      <xdr:spPr>
        <a:xfrm>
          <a:off x="21272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75201</xdr:rowOff>
    </xdr:from>
    <xdr:ext cx="313932" cy="259045"/>
    <xdr:sp macro="" textlink="">
      <xdr:nvSpPr>
        <xdr:cNvPr id="753" name="テキスト ボックス 752"/>
        <xdr:cNvSpPr txBox="1"/>
      </xdr:nvSpPr>
      <xdr:spPr>
        <a:xfrm>
          <a:off x="21166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93091</xdr:rowOff>
    </xdr:from>
    <xdr:to>
      <xdr:col>107</xdr:col>
      <xdr:colOff>101600</xdr:colOff>
      <xdr:row>39</xdr:row>
      <xdr:rowOff>23241</xdr:rowOff>
    </xdr:to>
    <xdr:sp macro="" textlink="">
      <xdr:nvSpPr>
        <xdr:cNvPr id="755" name="フローチャート: 判断 754"/>
        <xdr:cNvSpPr/>
      </xdr:nvSpPr>
      <xdr:spPr>
        <a:xfrm>
          <a:off x="2038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39768</xdr:rowOff>
    </xdr:from>
    <xdr:ext cx="378565" cy="259045"/>
    <xdr:sp macro="" textlink="">
      <xdr:nvSpPr>
        <xdr:cNvPr id="756" name="テキスト ボックス 755"/>
        <xdr:cNvSpPr txBox="1"/>
      </xdr:nvSpPr>
      <xdr:spPr>
        <a:xfrm>
          <a:off x="20245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61087</xdr:rowOff>
    </xdr:from>
    <xdr:to>
      <xdr:col>102</xdr:col>
      <xdr:colOff>165100</xdr:colOff>
      <xdr:row>38</xdr:row>
      <xdr:rowOff>162687</xdr:rowOff>
    </xdr:to>
    <xdr:sp macro="" textlink="">
      <xdr:nvSpPr>
        <xdr:cNvPr id="758" name="フローチャート: 判断 757"/>
        <xdr:cNvSpPr/>
      </xdr:nvSpPr>
      <xdr:spPr>
        <a:xfrm>
          <a:off x="194945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7764</xdr:rowOff>
    </xdr:from>
    <xdr:ext cx="378565" cy="259045"/>
    <xdr:sp macro="" textlink="">
      <xdr:nvSpPr>
        <xdr:cNvPr id="759" name="テキスト ボックス 758"/>
        <xdr:cNvSpPr txBox="1"/>
      </xdr:nvSpPr>
      <xdr:spPr>
        <a:xfrm>
          <a:off x="19356017" y="63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26797</xdr:rowOff>
    </xdr:from>
    <xdr:to>
      <xdr:col>98</xdr:col>
      <xdr:colOff>38100</xdr:colOff>
      <xdr:row>38</xdr:row>
      <xdr:rowOff>128397</xdr:rowOff>
    </xdr:to>
    <xdr:sp macro="" textlink="">
      <xdr:nvSpPr>
        <xdr:cNvPr id="760" name="フローチャート: 判断 759"/>
        <xdr:cNvSpPr/>
      </xdr:nvSpPr>
      <xdr:spPr>
        <a:xfrm>
          <a:off x="18605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144924</xdr:rowOff>
    </xdr:from>
    <xdr:ext cx="378565" cy="259045"/>
    <xdr:sp macro="" textlink="">
      <xdr:nvSpPr>
        <xdr:cNvPr id="761" name="テキスト ボックス 760"/>
        <xdr:cNvSpPr txBox="1"/>
      </xdr:nvSpPr>
      <xdr:spPr>
        <a:xfrm>
          <a:off x="18467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歳出決算総額は、住民１人あたり約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312,986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円となっており、前年度の約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335,312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22,326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衛生費が前年度と比べて住民１人あたり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12,984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円の減、教育費が前年度と比べて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住民１人あたり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13,356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円の減となったことによる。衛生費は、市営の火葬場である川口市めぐりの森の建設が完了したこと、環境施設整備基金へ前年度約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億円積み立てたものの、今年度は、約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億円の積立てとなったためであり、教育費は、川口市立高等学校の校舎が完成し、今年度から開校したため建設事業費が一段落したことと、教育施設整備基金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へ前年度約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億円積み立てたものの、今年度は、約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円の積立てとなったためで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ある。また、土木費は、前年度から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住民１人あたり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3,589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円の増となっているが、市営前川住宅の建て替え、下水道事業への繰出金及び芝地区住宅市街地総合整備事業が増となったことなどによる。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財政調整基金の残高は前年度から</a:t>
          </a:r>
          <a:r>
            <a:rPr kumimoji="1" lang="en-US" altLang="ja-JP" sz="1300">
              <a:latin typeface="ＭＳ ゴシック" pitchFamily="49" charset="-128"/>
              <a:ea typeface="ＭＳ ゴシック" pitchFamily="49" charset="-128"/>
            </a:rPr>
            <a:t>1.43</a:t>
          </a:r>
          <a:r>
            <a:rPr kumimoji="1" lang="ja-JP" altLang="en-US" sz="1300">
              <a:latin typeface="ＭＳ ゴシック" pitchFamily="49" charset="-128"/>
              <a:ea typeface="ＭＳ ゴシック" pitchFamily="49" charset="-128"/>
            </a:rPr>
            <a:t>ポイント減となったが、主に国民健康保険事業繰出金へと充てたためである。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実質収支額は前年度から</a:t>
          </a:r>
          <a:r>
            <a:rPr kumimoji="1" lang="en-US" altLang="ja-JP" sz="1300">
              <a:latin typeface="ＭＳ ゴシック" pitchFamily="49" charset="-128"/>
              <a:ea typeface="ＭＳ ゴシック" pitchFamily="49" charset="-128"/>
            </a:rPr>
            <a:t>1.75</a:t>
          </a:r>
          <a:r>
            <a:rPr kumimoji="1" lang="ja-JP" altLang="en-US" sz="1300">
              <a:latin typeface="ＭＳ ゴシック" pitchFamily="49" charset="-128"/>
              <a:ea typeface="ＭＳ ゴシック" pitchFamily="49" charset="-128"/>
            </a:rPr>
            <a:t>ポイント減となったが、今年度から翌年度へ繰り越す事業が多く、財源が多額となったためである。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a:t>
          </a:r>
          <a:r>
            <a:rPr kumimoji="1" lang="en-US" altLang="ja-JP" sz="1300">
              <a:latin typeface="ＭＳ ゴシック" pitchFamily="49" charset="-128"/>
              <a:ea typeface="ＭＳ ゴシック" pitchFamily="49" charset="-128"/>
            </a:rPr>
            <a:t>4.01</a:t>
          </a:r>
          <a:r>
            <a:rPr kumimoji="1" lang="ja-JP" altLang="en-US" sz="1300">
              <a:latin typeface="ＭＳ ゴシック" pitchFamily="49" charset="-128"/>
              <a:ea typeface="ＭＳ ゴシック" pitchFamily="49" charset="-128"/>
            </a:rPr>
            <a:t>ポイント増となったが、主な要因は、前年度は財政調整基金</a:t>
          </a:r>
          <a:r>
            <a:rPr kumimoji="1" lang="en-US" altLang="ja-JP" sz="1300">
              <a:latin typeface="ＭＳ ゴシック" pitchFamily="49" charset="-128"/>
              <a:ea typeface="ＭＳ ゴシック" pitchFamily="49" charset="-128"/>
            </a:rPr>
            <a:t>82.8</a:t>
          </a:r>
          <a:r>
            <a:rPr kumimoji="1" lang="ja-JP" altLang="en-US" sz="1300">
              <a:latin typeface="ＭＳ ゴシック" pitchFamily="49" charset="-128"/>
              <a:ea typeface="ＭＳ ゴシック" pitchFamily="49" charset="-128"/>
            </a:rPr>
            <a:t>億円を取り崩し、大幅なマイナスで、今年度は取り崩し額が約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億円と縮小したことなどによる。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黒字額が減少している。主な要因は、新庁舎建設事業、市街地再開発事業、公民館やスポーツセンター等の老朽化した公共施設の大規模改修事業等、繰越事業が増えたことから、翌年度に繰り越すべき財源が、１８億円増加したことがあげられる。全ての会計において、赤字は発生しておらず、今後も適切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038_&#24029;&#2147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11.8</v>
          </cell>
          <cell r="CF51">
            <v>5.8</v>
          </cell>
          <cell r="CN51">
            <v>6.4</v>
          </cell>
          <cell r="CV51">
            <v>3.9</v>
          </cell>
        </row>
        <row r="53">
          <cell r="BX53">
            <v>62.6</v>
          </cell>
          <cell r="CF53">
            <v>62.9</v>
          </cell>
          <cell r="CN53">
            <v>61.2</v>
          </cell>
          <cell r="CV53">
            <v>62.2</v>
          </cell>
        </row>
        <row r="55">
          <cell r="AN55" t="str">
            <v>類似団体内平均値</v>
          </cell>
          <cell r="BX55">
            <v>37.4</v>
          </cell>
          <cell r="CF55">
            <v>31</v>
          </cell>
          <cell r="CN55">
            <v>30</v>
          </cell>
          <cell r="CV55">
            <v>34</v>
          </cell>
        </row>
        <row r="57">
          <cell r="BX57">
            <v>54.4</v>
          </cell>
          <cell r="CF57">
            <v>57.4</v>
          </cell>
          <cell r="CN57">
            <v>58.3</v>
          </cell>
          <cell r="CV57">
            <v>60.8</v>
          </cell>
        </row>
        <row r="72">
          <cell r="BP72" t="str">
            <v>H26</v>
          </cell>
          <cell r="BX72" t="str">
            <v>H27</v>
          </cell>
          <cell r="CF72" t="str">
            <v>H28</v>
          </cell>
          <cell r="CN72" t="str">
            <v>H29</v>
          </cell>
          <cell r="CV72" t="str">
            <v>H30</v>
          </cell>
        </row>
        <row r="73">
          <cell r="AN73" t="str">
            <v>当該団体値</v>
          </cell>
          <cell r="BP73">
            <v>35.799999999999997</v>
          </cell>
          <cell r="BX73">
            <v>11.8</v>
          </cell>
          <cell r="CF73">
            <v>5.8</v>
          </cell>
          <cell r="CN73">
            <v>6.4</v>
          </cell>
          <cell r="CV73">
            <v>3.9</v>
          </cell>
        </row>
        <row r="75">
          <cell r="BP75">
            <v>7.6</v>
          </cell>
          <cell r="BX75">
            <v>6.5</v>
          </cell>
          <cell r="CF75">
            <v>4.9000000000000004</v>
          </cell>
          <cell r="CN75">
            <v>5.0999999999999996</v>
          </cell>
          <cell r="CV75">
            <v>6.1</v>
          </cell>
        </row>
        <row r="77">
          <cell r="AN77" t="str">
            <v>類似団体内平均値</v>
          </cell>
          <cell r="BP77">
            <v>45.1</v>
          </cell>
          <cell r="BX77">
            <v>37.4</v>
          </cell>
          <cell r="CF77">
            <v>31</v>
          </cell>
          <cell r="CN77">
            <v>30</v>
          </cell>
          <cell r="CV77">
            <v>34</v>
          </cell>
        </row>
        <row r="79">
          <cell r="BP79">
            <v>7.1</v>
          </cell>
          <cell r="BX79">
            <v>6.3</v>
          </cell>
          <cell r="CF79">
            <v>5.2</v>
          </cell>
          <cell r="CN79">
            <v>5</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 workbookViewId="0">
      <selection activeCell="R14" sqref="R14:V14"/>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81</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83</v>
      </c>
      <c r="C3" s="608"/>
      <c r="D3" s="608"/>
      <c r="E3" s="609"/>
      <c r="F3" s="609"/>
      <c r="G3" s="609"/>
      <c r="H3" s="609"/>
      <c r="I3" s="609"/>
      <c r="J3" s="609"/>
      <c r="K3" s="609"/>
      <c r="L3" s="609" t="s">
        <v>84</v>
      </c>
      <c r="M3" s="609"/>
      <c r="N3" s="609"/>
      <c r="O3" s="609"/>
      <c r="P3" s="609"/>
      <c r="Q3" s="609"/>
      <c r="R3" s="612"/>
      <c r="S3" s="612"/>
      <c r="T3" s="612"/>
      <c r="U3" s="612"/>
      <c r="V3" s="613"/>
      <c r="W3" s="506" t="s">
        <v>85</v>
      </c>
      <c r="X3" s="507"/>
      <c r="Y3" s="507"/>
      <c r="Z3" s="507"/>
      <c r="AA3" s="507"/>
      <c r="AB3" s="608"/>
      <c r="AC3" s="612" t="s">
        <v>86</v>
      </c>
      <c r="AD3" s="507"/>
      <c r="AE3" s="507"/>
      <c r="AF3" s="507"/>
      <c r="AG3" s="507"/>
      <c r="AH3" s="507"/>
      <c r="AI3" s="507"/>
      <c r="AJ3" s="507"/>
      <c r="AK3" s="507"/>
      <c r="AL3" s="574"/>
      <c r="AM3" s="506" t="s">
        <v>87</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88</v>
      </c>
      <c r="BO3" s="507"/>
      <c r="BP3" s="507"/>
      <c r="BQ3" s="507"/>
      <c r="BR3" s="507"/>
      <c r="BS3" s="507"/>
      <c r="BT3" s="507"/>
      <c r="BU3" s="574"/>
      <c r="BV3" s="506" t="s">
        <v>89</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90</v>
      </c>
      <c r="CU3" s="507"/>
      <c r="CV3" s="507"/>
      <c r="CW3" s="507"/>
      <c r="CX3" s="507"/>
      <c r="CY3" s="507"/>
      <c r="CZ3" s="507"/>
      <c r="DA3" s="574"/>
      <c r="DB3" s="506" t="s">
        <v>91</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92</v>
      </c>
      <c r="AZ4" s="420"/>
      <c r="BA4" s="420"/>
      <c r="BB4" s="420"/>
      <c r="BC4" s="420"/>
      <c r="BD4" s="420"/>
      <c r="BE4" s="420"/>
      <c r="BF4" s="420"/>
      <c r="BG4" s="420"/>
      <c r="BH4" s="420"/>
      <c r="BI4" s="420"/>
      <c r="BJ4" s="420"/>
      <c r="BK4" s="420"/>
      <c r="BL4" s="420"/>
      <c r="BM4" s="421"/>
      <c r="BN4" s="422">
        <v>199768541</v>
      </c>
      <c r="BO4" s="423"/>
      <c r="BP4" s="423"/>
      <c r="BQ4" s="423"/>
      <c r="BR4" s="423"/>
      <c r="BS4" s="423"/>
      <c r="BT4" s="423"/>
      <c r="BU4" s="424"/>
      <c r="BV4" s="422">
        <v>211841388</v>
      </c>
      <c r="BW4" s="423"/>
      <c r="BX4" s="423"/>
      <c r="BY4" s="423"/>
      <c r="BZ4" s="423"/>
      <c r="CA4" s="423"/>
      <c r="CB4" s="423"/>
      <c r="CC4" s="424"/>
      <c r="CD4" s="600" t="s">
        <v>93</v>
      </c>
      <c r="CE4" s="601"/>
      <c r="CF4" s="601"/>
      <c r="CG4" s="601"/>
      <c r="CH4" s="601"/>
      <c r="CI4" s="601"/>
      <c r="CJ4" s="601"/>
      <c r="CK4" s="601"/>
      <c r="CL4" s="601"/>
      <c r="CM4" s="601"/>
      <c r="CN4" s="601"/>
      <c r="CO4" s="601"/>
      <c r="CP4" s="601"/>
      <c r="CQ4" s="601"/>
      <c r="CR4" s="601"/>
      <c r="CS4" s="602"/>
      <c r="CT4" s="603">
        <v>7.4</v>
      </c>
      <c r="CU4" s="604"/>
      <c r="CV4" s="604"/>
      <c r="CW4" s="604"/>
      <c r="CX4" s="604"/>
      <c r="CY4" s="604"/>
      <c r="CZ4" s="604"/>
      <c r="DA4" s="605"/>
      <c r="DB4" s="603">
        <v>9.1999999999999993</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94</v>
      </c>
      <c r="AN5" s="401"/>
      <c r="AO5" s="401"/>
      <c r="AP5" s="401"/>
      <c r="AQ5" s="401"/>
      <c r="AR5" s="401"/>
      <c r="AS5" s="401"/>
      <c r="AT5" s="402"/>
      <c r="AU5" s="484" t="s">
        <v>95</v>
      </c>
      <c r="AV5" s="485"/>
      <c r="AW5" s="485"/>
      <c r="AX5" s="485"/>
      <c r="AY5" s="407" t="s">
        <v>96</v>
      </c>
      <c r="AZ5" s="408"/>
      <c r="BA5" s="408"/>
      <c r="BB5" s="408"/>
      <c r="BC5" s="408"/>
      <c r="BD5" s="408"/>
      <c r="BE5" s="408"/>
      <c r="BF5" s="408"/>
      <c r="BG5" s="408"/>
      <c r="BH5" s="408"/>
      <c r="BI5" s="408"/>
      <c r="BJ5" s="408"/>
      <c r="BK5" s="408"/>
      <c r="BL5" s="408"/>
      <c r="BM5" s="409"/>
      <c r="BN5" s="427">
        <v>188993093</v>
      </c>
      <c r="BO5" s="428"/>
      <c r="BP5" s="428"/>
      <c r="BQ5" s="428"/>
      <c r="BR5" s="428"/>
      <c r="BS5" s="428"/>
      <c r="BT5" s="428"/>
      <c r="BU5" s="429"/>
      <c r="BV5" s="427">
        <v>201204030</v>
      </c>
      <c r="BW5" s="428"/>
      <c r="BX5" s="428"/>
      <c r="BY5" s="428"/>
      <c r="BZ5" s="428"/>
      <c r="CA5" s="428"/>
      <c r="CB5" s="428"/>
      <c r="CC5" s="429"/>
      <c r="CD5" s="436" t="s">
        <v>97</v>
      </c>
      <c r="CE5" s="437"/>
      <c r="CF5" s="437"/>
      <c r="CG5" s="437"/>
      <c r="CH5" s="437"/>
      <c r="CI5" s="437"/>
      <c r="CJ5" s="437"/>
      <c r="CK5" s="437"/>
      <c r="CL5" s="437"/>
      <c r="CM5" s="437"/>
      <c r="CN5" s="437"/>
      <c r="CO5" s="437"/>
      <c r="CP5" s="437"/>
      <c r="CQ5" s="437"/>
      <c r="CR5" s="437"/>
      <c r="CS5" s="438"/>
      <c r="CT5" s="397">
        <v>94.3</v>
      </c>
      <c r="CU5" s="398"/>
      <c r="CV5" s="398"/>
      <c r="CW5" s="398"/>
      <c r="CX5" s="398"/>
      <c r="CY5" s="398"/>
      <c r="CZ5" s="398"/>
      <c r="DA5" s="399"/>
      <c r="DB5" s="397">
        <v>94.5</v>
      </c>
      <c r="DC5" s="398"/>
      <c r="DD5" s="398"/>
      <c r="DE5" s="398"/>
      <c r="DF5" s="398"/>
      <c r="DG5" s="398"/>
      <c r="DH5" s="398"/>
      <c r="DI5" s="399"/>
      <c r="DJ5" s="185"/>
      <c r="DK5" s="185"/>
      <c r="DL5" s="185"/>
      <c r="DM5" s="185"/>
      <c r="DN5" s="185"/>
      <c r="DO5" s="185"/>
    </row>
    <row r="6" spans="1:119" ht="18.75" customHeight="1">
      <c r="A6" s="186"/>
      <c r="B6" s="580" t="s">
        <v>98</v>
      </c>
      <c r="C6" s="441"/>
      <c r="D6" s="441"/>
      <c r="E6" s="581"/>
      <c r="F6" s="581"/>
      <c r="G6" s="581"/>
      <c r="H6" s="581"/>
      <c r="I6" s="581"/>
      <c r="J6" s="581"/>
      <c r="K6" s="581"/>
      <c r="L6" s="581" t="s">
        <v>99</v>
      </c>
      <c r="M6" s="581"/>
      <c r="N6" s="581"/>
      <c r="O6" s="581"/>
      <c r="P6" s="581"/>
      <c r="Q6" s="581"/>
      <c r="R6" s="465"/>
      <c r="S6" s="465"/>
      <c r="T6" s="465"/>
      <c r="U6" s="465"/>
      <c r="V6" s="587"/>
      <c r="W6" s="518" t="s">
        <v>100</v>
      </c>
      <c r="X6" s="440"/>
      <c r="Y6" s="440"/>
      <c r="Z6" s="440"/>
      <c r="AA6" s="440"/>
      <c r="AB6" s="441"/>
      <c r="AC6" s="592" t="s">
        <v>101</v>
      </c>
      <c r="AD6" s="593"/>
      <c r="AE6" s="593"/>
      <c r="AF6" s="593"/>
      <c r="AG6" s="593"/>
      <c r="AH6" s="593"/>
      <c r="AI6" s="593"/>
      <c r="AJ6" s="593"/>
      <c r="AK6" s="593"/>
      <c r="AL6" s="594"/>
      <c r="AM6" s="496" t="s">
        <v>102</v>
      </c>
      <c r="AN6" s="401"/>
      <c r="AO6" s="401"/>
      <c r="AP6" s="401"/>
      <c r="AQ6" s="401"/>
      <c r="AR6" s="401"/>
      <c r="AS6" s="401"/>
      <c r="AT6" s="402"/>
      <c r="AU6" s="484" t="s">
        <v>103</v>
      </c>
      <c r="AV6" s="485"/>
      <c r="AW6" s="485"/>
      <c r="AX6" s="485"/>
      <c r="AY6" s="407" t="s">
        <v>104</v>
      </c>
      <c r="AZ6" s="408"/>
      <c r="BA6" s="408"/>
      <c r="BB6" s="408"/>
      <c r="BC6" s="408"/>
      <c r="BD6" s="408"/>
      <c r="BE6" s="408"/>
      <c r="BF6" s="408"/>
      <c r="BG6" s="408"/>
      <c r="BH6" s="408"/>
      <c r="BI6" s="408"/>
      <c r="BJ6" s="408"/>
      <c r="BK6" s="408"/>
      <c r="BL6" s="408"/>
      <c r="BM6" s="409"/>
      <c r="BN6" s="427">
        <v>10775448</v>
      </c>
      <c r="BO6" s="428"/>
      <c r="BP6" s="428"/>
      <c r="BQ6" s="428"/>
      <c r="BR6" s="428"/>
      <c r="BS6" s="428"/>
      <c r="BT6" s="428"/>
      <c r="BU6" s="429"/>
      <c r="BV6" s="427">
        <v>10637358</v>
      </c>
      <c r="BW6" s="428"/>
      <c r="BX6" s="428"/>
      <c r="BY6" s="428"/>
      <c r="BZ6" s="428"/>
      <c r="CA6" s="428"/>
      <c r="CB6" s="428"/>
      <c r="CC6" s="429"/>
      <c r="CD6" s="436" t="s">
        <v>105</v>
      </c>
      <c r="CE6" s="437"/>
      <c r="CF6" s="437"/>
      <c r="CG6" s="437"/>
      <c r="CH6" s="437"/>
      <c r="CI6" s="437"/>
      <c r="CJ6" s="437"/>
      <c r="CK6" s="437"/>
      <c r="CL6" s="437"/>
      <c r="CM6" s="437"/>
      <c r="CN6" s="437"/>
      <c r="CO6" s="437"/>
      <c r="CP6" s="437"/>
      <c r="CQ6" s="437"/>
      <c r="CR6" s="437"/>
      <c r="CS6" s="438"/>
      <c r="CT6" s="577">
        <v>99.1</v>
      </c>
      <c r="CU6" s="578"/>
      <c r="CV6" s="578"/>
      <c r="CW6" s="578"/>
      <c r="CX6" s="578"/>
      <c r="CY6" s="578"/>
      <c r="CZ6" s="578"/>
      <c r="DA6" s="579"/>
      <c r="DB6" s="577">
        <v>98.2</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106</v>
      </c>
      <c r="AN7" s="401"/>
      <c r="AO7" s="401"/>
      <c r="AP7" s="401"/>
      <c r="AQ7" s="401"/>
      <c r="AR7" s="401"/>
      <c r="AS7" s="401"/>
      <c r="AT7" s="402"/>
      <c r="AU7" s="484" t="s">
        <v>107</v>
      </c>
      <c r="AV7" s="485"/>
      <c r="AW7" s="485"/>
      <c r="AX7" s="485"/>
      <c r="AY7" s="407" t="s">
        <v>108</v>
      </c>
      <c r="AZ7" s="408"/>
      <c r="BA7" s="408"/>
      <c r="BB7" s="408"/>
      <c r="BC7" s="408"/>
      <c r="BD7" s="408"/>
      <c r="BE7" s="408"/>
      <c r="BF7" s="408"/>
      <c r="BG7" s="408"/>
      <c r="BH7" s="408"/>
      <c r="BI7" s="408"/>
      <c r="BJ7" s="408"/>
      <c r="BK7" s="408"/>
      <c r="BL7" s="408"/>
      <c r="BM7" s="409"/>
      <c r="BN7" s="427">
        <v>2864270</v>
      </c>
      <c r="BO7" s="428"/>
      <c r="BP7" s="428"/>
      <c r="BQ7" s="428"/>
      <c r="BR7" s="428"/>
      <c r="BS7" s="428"/>
      <c r="BT7" s="428"/>
      <c r="BU7" s="429"/>
      <c r="BV7" s="427">
        <v>1182946</v>
      </c>
      <c r="BW7" s="428"/>
      <c r="BX7" s="428"/>
      <c r="BY7" s="428"/>
      <c r="BZ7" s="428"/>
      <c r="CA7" s="428"/>
      <c r="CB7" s="428"/>
      <c r="CC7" s="429"/>
      <c r="CD7" s="436" t="s">
        <v>109</v>
      </c>
      <c r="CE7" s="437"/>
      <c r="CF7" s="437"/>
      <c r="CG7" s="437"/>
      <c r="CH7" s="437"/>
      <c r="CI7" s="437"/>
      <c r="CJ7" s="437"/>
      <c r="CK7" s="437"/>
      <c r="CL7" s="437"/>
      <c r="CM7" s="437"/>
      <c r="CN7" s="437"/>
      <c r="CO7" s="437"/>
      <c r="CP7" s="437"/>
      <c r="CQ7" s="437"/>
      <c r="CR7" s="437"/>
      <c r="CS7" s="438"/>
      <c r="CT7" s="427">
        <v>106645163</v>
      </c>
      <c r="CU7" s="428"/>
      <c r="CV7" s="428"/>
      <c r="CW7" s="428"/>
      <c r="CX7" s="428"/>
      <c r="CY7" s="428"/>
      <c r="CZ7" s="428"/>
      <c r="DA7" s="429"/>
      <c r="DB7" s="427">
        <v>103053415</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110</v>
      </c>
      <c r="AN8" s="401"/>
      <c r="AO8" s="401"/>
      <c r="AP8" s="401"/>
      <c r="AQ8" s="401"/>
      <c r="AR8" s="401"/>
      <c r="AS8" s="401"/>
      <c r="AT8" s="402"/>
      <c r="AU8" s="484" t="s">
        <v>111</v>
      </c>
      <c r="AV8" s="485"/>
      <c r="AW8" s="485"/>
      <c r="AX8" s="485"/>
      <c r="AY8" s="407" t="s">
        <v>112</v>
      </c>
      <c r="AZ8" s="408"/>
      <c r="BA8" s="408"/>
      <c r="BB8" s="408"/>
      <c r="BC8" s="408"/>
      <c r="BD8" s="408"/>
      <c r="BE8" s="408"/>
      <c r="BF8" s="408"/>
      <c r="BG8" s="408"/>
      <c r="BH8" s="408"/>
      <c r="BI8" s="408"/>
      <c r="BJ8" s="408"/>
      <c r="BK8" s="408"/>
      <c r="BL8" s="408"/>
      <c r="BM8" s="409"/>
      <c r="BN8" s="427">
        <v>7911178</v>
      </c>
      <c r="BO8" s="428"/>
      <c r="BP8" s="428"/>
      <c r="BQ8" s="428"/>
      <c r="BR8" s="428"/>
      <c r="BS8" s="428"/>
      <c r="BT8" s="428"/>
      <c r="BU8" s="429"/>
      <c r="BV8" s="427">
        <v>9454412</v>
      </c>
      <c r="BW8" s="428"/>
      <c r="BX8" s="428"/>
      <c r="BY8" s="428"/>
      <c r="BZ8" s="428"/>
      <c r="CA8" s="428"/>
      <c r="CB8" s="428"/>
      <c r="CC8" s="429"/>
      <c r="CD8" s="436" t="s">
        <v>113</v>
      </c>
      <c r="CE8" s="437"/>
      <c r="CF8" s="437"/>
      <c r="CG8" s="437"/>
      <c r="CH8" s="437"/>
      <c r="CI8" s="437"/>
      <c r="CJ8" s="437"/>
      <c r="CK8" s="437"/>
      <c r="CL8" s="437"/>
      <c r="CM8" s="437"/>
      <c r="CN8" s="437"/>
      <c r="CO8" s="437"/>
      <c r="CP8" s="437"/>
      <c r="CQ8" s="437"/>
      <c r="CR8" s="437"/>
      <c r="CS8" s="438"/>
      <c r="CT8" s="540">
        <v>0.97</v>
      </c>
      <c r="CU8" s="541"/>
      <c r="CV8" s="541"/>
      <c r="CW8" s="541"/>
      <c r="CX8" s="541"/>
      <c r="CY8" s="541"/>
      <c r="CZ8" s="541"/>
      <c r="DA8" s="542"/>
      <c r="DB8" s="540">
        <v>0.97</v>
      </c>
      <c r="DC8" s="541"/>
      <c r="DD8" s="541"/>
      <c r="DE8" s="541"/>
      <c r="DF8" s="541"/>
      <c r="DG8" s="541"/>
      <c r="DH8" s="541"/>
      <c r="DI8" s="542"/>
      <c r="DJ8" s="185"/>
      <c r="DK8" s="185"/>
      <c r="DL8" s="185"/>
      <c r="DM8" s="185"/>
      <c r="DN8" s="185"/>
      <c r="DO8" s="185"/>
    </row>
    <row r="9" spans="1:119" ht="18.75" customHeight="1" thickBot="1">
      <c r="A9" s="186"/>
      <c r="B9" s="566" t="s">
        <v>114</v>
      </c>
      <c r="C9" s="567"/>
      <c r="D9" s="567"/>
      <c r="E9" s="567"/>
      <c r="F9" s="567"/>
      <c r="G9" s="567"/>
      <c r="H9" s="567"/>
      <c r="I9" s="567"/>
      <c r="J9" s="567"/>
      <c r="K9" s="490"/>
      <c r="L9" s="568" t="s">
        <v>115</v>
      </c>
      <c r="M9" s="569"/>
      <c r="N9" s="569"/>
      <c r="O9" s="569"/>
      <c r="P9" s="569"/>
      <c r="Q9" s="570"/>
      <c r="R9" s="571">
        <v>578112</v>
      </c>
      <c r="S9" s="572"/>
      <c r="T9" s="572"/>
      <c r="U9" s="572"/>
      <c r="V9" s="573"/>
      <c r="W9" s="506" t="s">
        <v>116</v>
      </c>
      <c r="X9" s="507"/>
      <c r="Y9" s="507"/>
      <c r="Z9" s="507"/>
      <c r="AA9" s="507"/>
      <c r="AB9" s="507"/>
      <c r="AC9" s="507"/>
      <c r="AD9" s="507"/>
      <c r="AE9" s="507"/>
      <c r="AF9" s="507"/>
      <c r="AG9" s="507"/>
      <c r="AH9" s="507"/>
      <c r="AI9" s="507"/>
      <c r="AJ9" s="507"/>
      <c r="AK9" s="507"/>
      <c r="AL9" s="574"/>
      <c r="AM9" s="496" t="s">
        <v>117</v>
      </c>
      <c r="AN9" s="401"/>
      <c r="AO9" s="401"/>
      <c r="AP9" s="401"/>
      <c r="AQ9" s="401"/>
      <c r="AR9" s="401"/>
      <c r="AS9" s="401"/>
      <c r="AT9" s="402"/>
      <c r="AU9" s="484" t="s">
        <v>95</v>
      </c>
      <c r="AV9" s="485"/>
      <c r="AW9" s="485"/>
      <c r="AX9" s="485"/>
      <c r="AY9" s="407" t="s">
        <v>118</v>
      </c>
      <c r="AZ9" s="408"/>
      <c r="BA9" s="408"/>
      <c r="BB9" s="408"/>
      <c r="BC9" s="408"/>
      <c r="BD9" s="408"/>
      <c r="BE9" s="408"/>
      <c r="BF9" s="408"/>
      <c r="BG9" s="408"/>
      <c r="BH9" s="408"/>
      <c r="BI9" s="408"/>
      <c r="BJ9" s="408"/>
      <c r="BK9" s="408"/>
      <c r="BL9" s="408"/>
      <c r="BM9" s="409"/>
      <c r="BN9" s="427">
        <v>-1543234</v>
      </c>
      <c r="BO9" s="428"/>
      <c r="BP9" s="428"/>
      <c r="BQ9" s="428"/>
      <c r="BR9" s="428"/>
      <c r="BS9" s="428"/>
      <c r="BT9" s="428"/>
      <c r="BU9" s="429"/>
      <c r="BV9" s="427">
        <v>1680415</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10.9</v>
      </c>
      <c r="CU9" s="398"/>
      <c r="CV9" s="398"/>
      <c r="CW9" s="398"/>
      <c r="CX9" s="398"/>
      <c r="CY9" s="398"/>
      <c r="CZ9" s="398"/>
      <c r="DA9" s="399"/>
      <c r="DB9" s="397">
        <v>11.2</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120</v>
      </c>
      <c r="M10" s="401"/>
      <c r="N10" s="401"/>
      <c r="O10" s="401"/>
      <c r="P10" s="401"/>
      <c r="Q10" s="402"/>
      <c r="R10" s="403">
        <v>561506</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122</v>
      </c>
      <c r="AV10" s="485"/>
      <c r="AW10" s="485"/>
      <c r="AX10" s="485"/>
      <c r="AY10" s="407" t="s">
        <v>123</v>
      </c>
      <c r="AZ10" s="408"/>
      <c r="BA10" s="408"/>
      <c r="BB10" s="408"/>
      <c r="BC10" s="408"/>
      <c r="BD10" s="408"/>
      <c r="BE10" s="408"/>
      <c r="BF10" s="408"/>
      <c r="BG10" s="408"/>
      <c r="BH10" s="408"/>
      <c r="BI10" s="408"/>
      <c r="BJ10" s="408"/>
      <c r="BK10" s="408"/>
      <c r="BL10" s="408"/>
      <c r="BM10" s="409"/>
      <c r="BN10" s="427">
        <v>14370</v>
      </c>
      <c r="BO10" s="428"/>
      <c r="BP10" s="428"/>
      <c r="BQ10" s="428"/>
      <c r="BR10" s="428"/>
      <c r="BS10" s="428"/>
      <c r="BT10" s="428"/>
      <c r="BU10" s="429"/>
      <c r="BV10" s="427">
        <v>20396</v>
      </c>
      <c r="BW10" s="428"/>
      <c r="BX10" s="428"/>
      <c r="BY10" s="428"/>
      <c r="BZ10" s="428"/>
      <c r="CA10" s="428"/>
      <c r="CB10" s="428"/>
      <c r="CC10" s="429"/>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125</v>
      </c>
      <c r="M11" s="474"/>
      <c r="N11" s="474"/>
      <c r="O11" s="474"/>
      <c r="P11" s="474"/>
      <c r="Q11" s="475"/>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496" t="s">
        <v>127</v>
      </c>
      <c r="AN11" s="401"/>
      <c r="AO11" s="401"/>
      <c r="AP11" s="401"/>
      <c r="AQ11" s="401"/>
      <c r="AR11" s="401"/>
      <c r="AS11" s="401"/>
      <c r="AT11" s="402"/>
      <c r="AU11" s="484" t="s">
        <v>103</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c r="A12" s="186"/>
      <c r="B12" s="543" t="s">
        <v>132</v>
      </c>
      <c r="C12" s="544"/>
      <c r="D12" s="544"/>
      <c r="E12" s="544"/>
      <c r="F12" s="544"/>
      <c r="G12" s="544"/>
      <c r="H12" s="544"/>
      <c r="I12" s="544"/>
      <c r="J12" s="544"/>
      <c r="K12" s="545"/>
      <c r="L12" s="552" t="s">
        <v>133</v>
      </c>
      <c r="M12" s="553"/>
      <c r="N12" s="553"/>
      <c r="O12" s="553"/>
      <c r="P12" s="553"/>
      <c r="Q12" s="554"/>
      <c r="R12" s="555">
        <v>603838</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137</v>
      </c>
      <c r="AV12" s="485"/>
      <c r="AW12" s="485"/>
      <c r="AX12" s="485"/>
      <c r="AY12" s="407" t="s">
        <v>138</v>
      </c>
      <c r="AZ12" s="408"/>
      <c r="BA12" s="408"/>
      <c r="BB12" s="408"/>
      <c r="BC12" s="408"/>
      <c r="BD12" s="408"/>
      <c r="BE12" s="408"/>
      <c r="BF12" s="408"/>
      <c r="BG12" s="408"/>
      <c r="BH12" s="408"/>
      <c r="BI12" s="408"/>
      <c r="BJ12" s="408"/>
      <c r="BK12" s="408"/>
      <c r="BL12" s="408"/>
      <c r="BM12" s="409"/>
      <c r="BN12" s="427">
        <v>997286</v>
      </c>
      <c r="BO12" s="428"/>
      <c r="BP12" s="428"/>
      <c r="BQ12" s="428"/>
      <c r="BR12" s="428"/>
      <c r="BS12" s="428"/>
      <c r="BT12" s="428"/>
      <c r="BU12" s="429"/>
      <c r="BV12" s="427">
        <v>8280000</v>
      </c>
      <c r="BW12" s="428"/>
      <c r="BX12" s="428"/>
      <c r="BY12" s="428"/>
      <c r="BZ12" s="428"/>
      <c r="CA12" s="428"/>
      <c r="CB12" s="428"/>
      <c r="CC12" s="429"/>
      <c r="CD12" s="436" t="s">
        <v>139</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131</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140</v>
      </c>
      <c r="N13" s="528"/>
      <c r="O13" s="528"/>
      <c r="P13" s="528"/>
      <c r="Q13" s="529"/>
      <c r="R13" s="530">
        <v>567850</v>
      </c>
      <c r="S13" s="531"/>
      <c r="T13" s="531"/>
      <c r="U13" s="531"/>
      <c r="V13" s="532"/>
      <c r="W13" s="518" t="s">
        <v>141</v>
      </c>
      <c r="X13" s="440"/>
      <c r="Y13" s="440"/>
      <c r="Z13" s="440"/>
      <c r="AA13" s="440"/>
      <c r="AB13" s="441"/>
      <c r="AC13" s="403">
        <v>1824</v>
      </c>
      <c r="AD13" s="404"/>
      <c r="AE13" s="404"/>
      <c r="AF13" s="404"/>
      <c r="AG13" s="405"/>
      <c r="AH13" s="403">
        <v>1738</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-2526150</v>
      </c>
      <c r="BO13" s="428"/>
      <c r="BP13" s="428"/>
      <c r="BQ13" s="428"/>
      <c r="BR13" s="428"/>
      <c r="BS13" s="428"/>
      <c r="BT13" s="428"/>
      <c r="BU13" s="429"/>
      <c r="BV13" s="427">
        <v>-6579189</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6.1</v>
      </c>
      <c r="CU13" s="398"/>
      <c r="CV13" s="398"/>
      <c r="CW13" s="398"/>
      <c r="CX13" s="398"/>
      <c r="CY13" s="398"/>
      <c r="CZ13" s="398"/>
      <c r="DA13" s="399"/>
      <c r="DB13" s="397">
        <v>5.0999999999999996</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146</v>
      </c>
      <c r="M14" s="561"/>
      <c r="N14" s="561"/>
      <c r="O14" s="561"/>
      <c r="P14" s="561"/>
      <c r="Q14" s="562"/>
      <c r="R14" s="530">
        <v>600050</v>
      </c>
      <c r="S14" s="531"/>
      <c r="T14" s="531"/>
      <c r="U14" s="531"/>
      <c r="V14" s="532"/>
      <c r="W14" s="533"/>
      <c r="X14" s="443"/>
      <c r="Y14" s="443"/>
      <c r="Z14" s="443"/>
      <c r="AA14" s="443"/>
      <c r="AB14" s="444"/>
      <c r="AC14" s="523">
        <v>0.7</v>
      </c>
      <c r="AD14" s="524"/>
      <c r="AE14" s="524"/>
      <c r="AF14" s="524"/>
      <c r="AG14" s="525"/>
      <c r="AH14" s="523">
        <v>0.7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3.9</v>
      </c>
      <c r="CU14" s="535"/>
      <c r="CV14" s="535"/>
      <c r="CW14" s="535"/>
      <c r="CX14" s="535"/>
      <c r="CY14" s="535"/>
      <c r="CZ14" s="535"/>
      <c r="DA14" s="536"/>
      <c r="DB14" s="534">
        <v>6.4</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140</v>
      </c>
      <c r="N15" s="528"/>
      <c r="O15" s="528"/>
      <c r="P15" s="528"/>
      <c r="Q15" s="529"/>
      <c r="R15" s="530">
        <v>566771</v>
      </c>
      <c r="S15" s="531"/>
      <c r="T15" s="531"/>
      <c r="U15" s="531"/>
      <c r="V15" s="532"/>
      <c r="W15" s="518" t="s">
        <v>148</v>
      </c>
      <c r="X15" s="440"/>
      <c r="Y15" s="440"/>
      <c r="Z15" s="440"/>
      <c r="AA15" s="440"/>
      <c r="AB15" s="441"/>
      <c r="AC15" s="403">
        <v>65209</v>
      </c>
      <c r="AD15" s="404"/>
      <c r="AE15" s="404"/>
      <c r="AF15" s="404"/>
      <c r="AG15" s="405"/>
      <c r="AH15" s="403">
        <v>66556</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75788712</v>
      </c>
      <c r="BO15" s="423"/>
      <c r="BP15" s="423"/>
      <c r="BQ15" s="423"/>
      <c r="BR15" s="423"/>
      <c r="BS15" s="423"/>
      <c r="BT15" s="423"/>
      <c r="BU15" s="424"/>
      <c r="BV15" s="422">
        <v>74304972</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25.3</v>
      </c>
      <c r="AD16" s="524"/>
      <c r="AE16" s="524"/>
      <c r="AF16" s="524"/>
      <c r="AG16" s="525"/>
      <c r="AH16" s="523">
        <v>26</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78565011</v>
      </c>
      <c r="BO16" s="428"/>
      <c r="BP16" s="428"/>
      <c r="BQ16" s="428"/>
      <c r="BR16" s="428"/>
      <c r="BS16" s="428"/>
      <c r="BT16" s="428"/>
      <c r="BU16" s="429"/>
      <c r="BV16" s="427">
        <v>76611257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191085</v>
      </c>
      <c r="AD17" s="404"/>
      <c r="AE17" s="404"/>
      <c r="AF17" s="404"/>
      <c r="AG17" s="405"/>
      <c r="AH17" s="403">
        <v>187908</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97482309</v>
      </c>
      <c r="BO17" s="428"/>
      <c r="BP17" s="428"/>
      <c r="BQ17" s="428"/>
      <c r="BR17" s="428"/>
      <c r="BS17" s="428"/>
      <c r="BT17" s="428"/>
      <c r="BU17" s="429"/>
      <c r="BV17" s="427">
        <v>95670199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61.95</v>
      </c>
      <c r="M18" s="492"/>
      <c r="N18" s="492"/>
      <c r="O18" s="492"/>
      <c r="P18" s="492"/>
      <c r="Q18" s="492"/>
      <c r="R18" s="493"/>
      <c r="S18" s="493"/>
      <c r="T18" s="493"/>
      <c r="U18" s="493"/>
      <c r="V18" s="494"/>
      <c r="W18" s="508"/>
      <c r="X18" s="509"/>
      <c r="Y18" s="509"/>
      <c r="Z18" s="509"/>
      <c r="AA18" s="509"/>
      <c r="AB18" s="519"/>
      <c r="AC18" s="391">
        <v>74</v>
      </c>
      <c r="AD18" s="392"/>
      <c r="AE18" s="392"/>
      <c r="AF18" s="392"/>
      <c r="AG18" s="495"/>
      <c r="AH18" s="391">
        <v>73.3</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103997416</v>
      </c>
      <c r="BO18" s="428"/>
      <c r="BP18" s="428"/>
      <c r="BQ18" s="428"/>
      <c r="BR18" s="428"/>
      <c r="BS18" s="428"/>
      <c r="BT18" s="428"/>
      <c r="BU18" s="429"/>
      <c r="BV18" s="427">
        <v>100448783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9332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134489420</v>
      </c>
      <c r="BO19" s="428"/>
      <c r="BP19" s="428"/>
      <c r="BQ19" s="428"/>
      <c r="BR19" s="428"/>
      <c r="BS19" s="428"/>
      <c r="BT19" s="428"/>
      <c r="BU19" s="429"/>
      <c r="BV19" s="427">
        <v>137049470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245830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166807072</v>
      </c>
      <c r="BO23" s="428"/>
      <c r="BP23" s="428"/>
      <c r="BQ23" s="428"/>
      <c r="BR23" s="428"/>
      <c r="BS23" s="428"/>
      <c r="BT23" s="428"/>
      <c r="BU23" s="429"/>
      <c r="BV23" s="427">
        <v>168287521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10772</v>
      </c>
      <c r="R24" s="404"/>
      <c r="S24" s="404"/>
      <c r="T24" s="404"/>
      <c r="U24" s="404"/>
      <c r="V24" s="405"/>
      <c r="W24" s="469"/>
      <c r="X24" s="460"/>
      <c r="Y24" s="461"/>
      <c r="Z24" s="400" t="s">
        <v>172</v>
      </c>
      <c r="AA24" s="401"/>
      <c r="AB24" s="401"/>
      <c r="AC24" s="401"/>
      <c r="AD24" s="401"/>
      <c r="AE24" s="401"/>
      <c r="AF24" s="401"/>
      <c r="AG24" s="402"/>
      <c r="AH24" s="403">
        <v>3193</v>
      </c>
      <c r="AI24" s="404"/>
      <c r="AJ24" s="404"/>
      <c r="AK24" s="404"/>
      <c r="AL24" s="405"/>
      <c r="AM24" s="403">
        <v>9955774</v>
      </c>
      <c r="AN24" s="404"/>
      <c r="AO24" s="404"/>
      <c r="AP24" s="404"/>
      <c r="AQ24" s="404"/>
      <c r="AR24" s="405"/>
      <c r="AS24" s="403">
        <v>3118</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95837190</v>
      </c>
      <c r="BO24" s="428"/>
      <c r="BP24" s="428"/>
      <c r="BQ24" s="428"/>
      <c r="BR24" s="428"/>
      <c r="BS24" s="428"/>
      <c r="BT24" s="428"/>
      <c r="BU24" s="429"/>
      <c r="BV24" s="427">
        <v>99184416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2</v>
      </c>
      <c r="M25" s="404"/>
      <c r="N25" s="404"/>
      <c r="O25" s="404"/>
      <c r="P25" s="405"/>
      <c r="Q25" s="403">
        <v>8855</v>
      </c>
      <c r="R25" s="404"/>
      <c r="S25" s="404"/>
      <c r="T25" s="404"/>
      <c r="U25" s="404"/>
      <c r="V25" s="405"/>
      <c r="W25" s="469"/>
      <c r="X25" s="460"/>
      <c r="Y25" s="461"/>
      <c r="Z25" s="400" t="s">
        <v>175</v>
      </c>
      <c r="AA25" s="401"/>
      <c r="AB25" s="401"/>
      <c r="AC25" s="401"/>
      <c r="AD25" s="401"/>
      <c r="AE25" s="401"/>
      <c r="AF25" s="401"/>
      <c r="AG25" s="402"/>
      <c r="AH25" s="403">
        <v>558</v>
      </c>
      <c r="AI25" s="404"/>
      <c r="AJ25" s="404"/>
      <c r="AK25" s="404"/>
      <c r="AL25" s="405"/>
      <c r="AM25" s="403">
        <v>1718082</v>
      </c>
      <c r="AN25" s="404"/>
      <c r="AO25" s="404"/>
      <c r="AP25" s="404"/>
      <c r="AQ25" s="404"/>
      <c r="AR25" s="405"/>
      <c r="AS25" s="403">
        <v>3079</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25586482</v>
      </c>
      <c r="BO25" s="423"/>
      <c r="BP25" s="423"/>
      <c r="BQ25" s="423"/>
      <c r="BR25" s="423"/>
      <c r="BS25" s="423"/>
      <c r="BT25" s="423"/>
      <c r="BU25" s="424"/>
      <c r="BV25" s="422">
        <v>27362972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1052</v>
      </c>
      <c r="R26" s="404"/>
      <c r="S26" s="404"/>
      <c r="T26" s="404"/>
      <c r="U26" s="404"/>
      <c r="V26" s="405"/>
      <c r="W26" s="469"/>
      <c r="X26" s="460"/>
      <c r="Y26" s="461"/>
      <c r="Z26" s="400" t="s">
        <v>178</v>
      </c>
      <c r="AA26" s="482"/>
      <c r="AB26" s="482"/>
      <c r="AC26" s="482"/>
      <c r="AD26" s="482"/>
      <c r="AE26" s="482"/>
      <c r="AF26" s="482"/>
      <c r="AG26" s="483"/>
      <c r="AH26" s="403">
        <v>242</v>
      </c>
      <c r="AI26" s="404"/>
      <c r="AJ26" s="404"/>
      <c r="AK26" s="404"/>
      <c r="AL26" s="405"/>
      <c r="AM26" s="403">
        <v>881364</v>
      </c>
      <c r="AN26" s="404"/>
      <c r="AO26" s="404"/>
      <c r="AP26" s="404"/>
      <c r="AQ26" s="404"/>
      <c r="AR26" s="405"/>
      <c r="AS26" s="403">
        <v>3642</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v>350000</v>
      </c>
      <c r="BO26" s="428"/>
      <c r="BP26" s="428"/>
      <c r="BQ26" s="428"/>
      <c r="BR26" s="428"/>
      <c r="BS26" s="428"/>
      <c r="BT26" s="428"/>
      <c r="BU26" s="429"/>
      <c r="BV26" s="427">
        <v>350000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7280</v>
      </c>
      <c r="R27" s="404"/>
      <c r="S27" s="404"/>
      <c r="T27" s="404"/>
      <c r="U27" s="404"/>
      <c r="V27" s="405"/>
      <c r="W27" s="469"/>
      <c r="X27" s="460"/>
      <c r="Y27" s="461"/>
      <c r="Z27" s="400" t="s">
        <v>181</v>
      </c>
      <c r="AA27" s="401"/>
      <c r="AB27" s="401"/>
      <c r="AC27" s="401"/>
      <c r="AD27" s="401"/>
      <c r="AE27" s="401"/>
      <c r="AF27" s="401"/>
      <c r="AG27" s="402"/>
      <c r="AH27" s="403">
        <v>152</v>
      </c>
      <c r="AI27" s="404"/>
      <c r="AJ27" s="404"/>
      <c r="AK27" s="404"/>
      <c r="AL27" s="405"/>
      <c r="AM27" s="403">
        <v>590000</v>
      </c>
      <c r="AN27" s="404"/>
      <c r="AO27" s="404"/>
      <c r="AP27" s="404"/>
      <c r="AQ27" s="404"/>
      <c r="AR27" s="405"/>
      <c r="AS27" s="403">
        <v>3882</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1479559</v>
      </c>
      <c r="BO27" s="431"/>
      <c r="BP27" s="431"/>
      <c r="BQ27" s="431"/>
      <c r="BR27" s="431"/>
      <c r="BS27" s="431"/>
      <c r="BT27" s="431"/>
      <c r="BU27" s="432"/>
      <c r="BV27" s="430">
        <v>1479559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6640</v>
      </c>
      <c r="R28" s="404"/>
      <c r="S28" s="404"/>
      <c r="T28" s="404"/>
      <c r="U28" s="404"/>
      <c r="V28" s="405"/>
      <c r="W28" s="469"/>
      <c r="X28" s="460"/>
      <c r="Y28" s="461"/>
      <c r="Z28" s="400" t="s">
        <v>184</v>
      </c>
      <c r="AA28" s="401"/>
      <c r="AB28" s="401"/>
      <c r="AC28" s="401"/>
      <c r="AD28" s="401"/>
      <c r="AE28" s="401"/>
      <c r="AF28" s="401"/>
      <c r="AG28" s="402"/>
      <c r="AH28" s="403">
        <v>40</v>
      </c>
      <c r="AI28" s="404"/>
      <c r="AJ28" s="404"/>
      <c r="AK28" s="404"/>
      <c r="AL28" s="405"/>
      <c r="AM28" s="403">
        <v>116640</v>
      </c>
      <c r="AN28" s="404"/>
      <c r="AO28" s="404"/>
      <c r="AP28" s="404"/>
      <c r="AQ28" s="404"/>
      <c r="AR28" s="405"/>
      <c r="AS28" s="403">
        <v>2916</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14486675</v>
      </c>
      <c r="BO28" s="423"/>
      <c r="BP28" s="423"/>
      <c r="BQ28" s="423"/>
      <c r="BR28" s="423"/>
      <c r="BS28" s="423"/>
      <c r="BT28" s="423"/>
      <c r="BU28" s="424"/>
      <c r="BV28" s="422">
        <v>15469591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40</v>
      </c>
      <c r="M29" s="404"/>
      <c r="N29" s="404"/>
      <c r="O29" s="404"/>
      <c r="P29" s="405"/>
      <c r="Q29" s="403">
        <v>6210</v>
      </c>
      <c r="R29" s="404"/>
      <c r="S29" s="404"/>
      <c r="T29" s="404"/>
      <c r="U29" s="404"/>
      <c r="V29" s="405"/>
      <c r="W29" s="470"/>
      <c r="X29" s="471"/>
      <c r="Y29" s="472"/>
      <c r="Z29" s="400" t="s">
        <v>187</v>
      </c>
      <c r="AA29" s="401"/>
      <c r="AB29" s="401"/>
      <c r="AC29" s="401"/>
      <c r="AD29" s="401"/>
      <c r="AE29" s="401"/>
      <c r="AF29" s="401"/>
      <c r="AG29" s="402"/>
      <c r="AH29" s="403">
        <v>3385</v>
      </c>
      <c r="AI29" s="404"/>
      <c r="AJ29" s="404"/>
      <c r="AK29" s="404"/>
      <c r="AL29" s="405"/>
      <c r="AM29" s="403">
        <v>10662414</v>
      </c>
      <c r="AN29" s="404"/>
      <c r="AO29" s="404"/>
      <c r="AP29" s="404"/>
      <c r="AQ29" s="404"/>
      <c r="AR29" s="405"/>
      <c r="AS29" s="403">
        <v>3150</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5154523</v>
      </c>
      <c r="BO29" s="428"/>
      <c r="BP29" s="428"/>
      <c r="BQ29" s="428"/>
      <c r="BR29" s="428"/>
      <c r="BS29" s="428"/>
      <c r="BT29" s="428"/>
      <c r="BU29" s="429"/>
      <c r="BV29" s="427">
        <v>5178009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103.4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29677666</v>
      </c>
      <c r="BO30" s="431"/>
      <c r="BP30" s="431"/>
      <c r="BQ30" s="431"/>
      <c r="BR30" s="431"/>
      <c r="BS30" s="431"/>
      <c r="BT30" s="431"/>
      <c r="BU30" s="432"/>
      <c r="BV30" s="430">
        <v>30195450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203</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7</v>
      </c>
      <c r="V34" s="386"/>
      <c r="W34" s="385" t="str">
        <f>IF('各会計、関係団体の財政状況及び健全化判断比率'!B28="","",'各会計、関係団体の財政状況及び健全化判断比率'!B28)</f>
        <v>国民健康保険事業</v>
      </c>
      <c r="X34" s="385"/>
      <c r="Y34" s="385"/>
      <c r="Z34" s="385"/>
      <c r="AA34" s="385"/>
      <c r="AB34" s="385"/>
      <c r="AC34" s="385"/>
      <c r="AD34" s="385"/>
      <c r="AE34" s="385"/>
      <c r="AF34" s="385"/>
      <c r="AG34" s="385"/>
      <c r="AH34" s="385"/>
      <c r="AI34" s="385"/>
      <c r="AJ34" s="385"/>
      <c r="AK34" s="385"/>
      <c r="AL34" s="213"/>
      <c r="AM34" s="386">
        <f>IF(AO34="","",MAX(C34:D43,U34:V43)+1)</f>
        <v>14</v>
      </c>
      <c r="AN34" s="386"/>
      <c r="AO34" s="385" t="str">
        <f>IF('各会計、関係団体の財政状況及び健全化判断比率'!B35="","",'各会計、関係団体の財政状況及び健全化判断比率'!B35)</f>
        <v>水道事業会計</v>
      </c>
      <c r="AP34" s="385"/>
      <c r="AQ34" s="385"/>
      <c r="AR34" s="385"/>
      <c r="AS34" s="385"/>
      <c r="AT34" s="385"/>
      <c r="AU34" s="385"/>
      <c r="AV34" s="385"/>
      <c r="AW34" s="385"/>
      <c r="AX34" s="385"/>
      <c r="AY34" s="385"/>
      <c r="AZ34" s="385"/>
      <c r="BA34" s="385"/>
      <c r="BB34" s="385"/>
      <c r="BC34" s="385"/>
      <c r="BD34" s="213"/>
      <c r="BE34" s="386">
        <f>IF(BG34="","",MAX(C34:D43,U34:V43,AM34:AN43)+1)</f>
        <v>16</v>
      </c>
      <c r="BF34" s="386"/>
      <c r="BG34" s="385" t="str">
        <f>IF('各会計、関係団体の財政状況及び健全化判断比率'!B37="","",'各会計、関係団体の財政状況及び健全化判断比率'!B37)</f>
        <v>川口市下水道事業特別会計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17</v>
      </c>
      <c r="BX34" s="386"/>
      <c r="BY34" s="385" t="str">
        <f>IF('各会計、関係団体の財政状況及び健全化判断比率'!B68="","",'各会計、関係団体の財政状況及び健全化判断比率'!B68)</f>
        <v>戸田競艇企業団</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埼玉高速鉄道</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看護学校事業</v>
      </c>
      <c r="F35" s="385"/>
      <c r="G35" s="385"/>
      <c r="H35" s="385"/>
      <c r="I35" s="385"/>
      <c r="J35" s="385"/>
      <c r="K35" s="385"/>
      <c r="L35" s="385"/>
      <c r="M35" s="385"/>
      <c r="N35" s="385"/>
      <c r="O35" s="385"/>
      <c r="P35" s="385"/>
      <c r="Q35" s="385"/>
      <c r="R35" s="385"/>
      <c r="S35" s="385"/>
      <c r="T35" s="213"/>
      <c r="U35" s="386">
        <f>IF(W35="","",U34+1)</f>
        <v>8</v>
      </c>
      <c r="V35" s="386"/>
      <c r="W35" s="385" t="str">
        <f>IF('各会計、関係団体の財政状況及び健全化判断比率'!B29="","",'各会計、関係団体の財政状況及び健全化判断比率'!B29)</f>
        <v>後期高齢者医療事業</v>
      </c>
      <c r="X35" s="385"/>
      <c r="Y35" s="385"/>
      <c r="Z35" s="385"/>
      <c r="AA35" s="385"/>
      <c r="AB35" s="385"/>
      <c r="AC35" s="385"/>
      <c r="AD35" s="385"/>
      <c r="AE35" s="385"/>
      <c r="AF35" s="385"/>
      <c r="AG35" s="385"/>
      <c r="AH35" s="385"/>
      <c r="AI35" s="385"/>
      <c r="AJ35" s="385"/>
      <c r="AK35" s="385"/>
      <c r="AL35" s="213"/>
      <c r="AM35" s="386">
        <f t="shared" ref="AM35:AM43" si="0">IF(AO35="","",AM34+1)</f>
        <v>15</v>
      </c>
      <c r="AN35" s="386"/>
      <c r="AO35" s="385" t="str">
        <f>IF('各会計、関係団体の財政状況及び健全化判断比率'!B36="","",'各会計、関係団体の財政状況及び健全化判断比率'!B36)</f>
        <v>病院事業会計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18</v>
      </c>
      <c r="BX35" s="386"/>
      <c r="BY35" s="385" t="str">
        <f>IF('各会計、関係団体の財政状況及び健全化判断比率'!B69="","",'各会計、関係団体の財政状況及び健全化判断比率'!B69)</f>
        <v>彩の国さいたま人づくり広域連合</v>
      </c>
      <c r="BZ35" s="385"/>
      <c r="CA35" s="385"/>
      <c r="CB35" s="385"/>
      <c r="CC35" s="385"/>
      <c r="CD35" s="385"/>
      <c r="CE35" s="385"/>
      <c r="CF35" s="385"/>
      <c r="CG35" s="385"/>
      <c r="CH35" s="385"/>
      <c r="CI35" s="385"/>
      <c r="CJ35" s="385"/>
      <c r="CK35" s="385"/>
      <c r="CL35" s="385"/>
      <c r="CM35" s="385"/>
      <c r="CN35" s="213"/>
      <c r="CO35" s="386">
        <f t="shared" ref="CO35:CO43" si="3">IF(CQ35="","",CO34+1)</f>
        <v>22</v>
      </c>
      <c r="CP35" s="386"/>
      <c r="CQ35" s="385" t="str">
        <f>IF('各会計、関係団体の財政状況及び健全化判断比率'!BS8="","",'各会計、関係団体の財政状況及び健全化判断比率'!BS8)</f>
        <v>埼玉県信用保証協会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〇</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母子父子寡婦福祉資金貸付事業</v>
      </c>
      <c r="F36" s="385"/>
      <c r="G36" s="385"/>
      <c r="H36" s="385"/>
      <c r="I36" s="385"/>
      <c r="J36" s="385"/>
      <c r="K36" s="385"/>
      <c r="L36" s="385"/>
      <c r="M36" s="385"/>
      <c r="N36" s="385"/>
      <c r="O36" s="385"/>
      <c r="P36" s="385"/>
      <c r="Q36" s="385"/>
      <c r="R36" s="385"/>
      <c r="S36" s="385"/>
      <c r="T36" s="213"/>
      <c r="U36" s="386">
        <f t="shared" ref="U36:U43" si="4">IF(W36="","",U35+1)</f>
        <v>9</v>
      </c>
      <c r="V36" s="386"/>
      <c r="W36" s="385" t="str">
        <f>IF('各会計、関係団体の財政状況及び健全化判断比率'!B30="","",'各会計、関係団体の財政状況及び健全化判断比率'!B30)</f>
        <v>介護保険事業</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19</v>
      </c>
      <c r="BX36" s="386"/>
      <c r="BY36" s="385" t="str">
        <f>IF('各会計、関係団体の財政状況及び健全化判断比率'!B70="","",'各会計、関係団体の財政状況及び健全化判断比率'!B70)</f>
        <v>埼玉県後期高齢者医療広域連合</v>
      </c>
      <c r="BZ36" s="385"/>
      <c r="CA36" s="385"/>
      <c r="CB36" s="385"/>
      <c r="CC36" s="385"/>
      <c r="CD36" s="385"/>
      <c r="CE36" s="385"/>
      <c r="CF36" s="385"/>
      <c r="CG36" s="385"/>
      <c r="CH36" s="385"/>
      <c r="CI36" s="385"/>
      <c r="CJ36" s="385"/>
      <c r="CK36" s="385"/>
      <c r="CL36" s="385"/>
      <c r="CM36" s="385"/>
      <c r="CN36" s="213"/>
      <c r="CO36" s="386">
        <f t="shared" si="3"/>
        <v>23</v>
      </c>
      <c r="CP36" s="386"/>
      <c r="CQ36" s="385" t="str">
        <f>IF('各会計、関係団体の財政状況及び健全化判断比率'!BS9="","",'各会計、関係団体の財政状況及び健全化判断比率'!BS9)</f>
        <v>川口中小企業共済協会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〇</v>
      </c>
      <c r="DH36" s="387"/>
      <c r="DI36" s="217"/>
      <c r="DJ36" s="185"/>
      <c r="DK36" s="185"/>
      <c r="DL36" s="185"/>
      <c r="DM36" s="185"/>
      <c r="DN36" s="185"/>
      <c r="DO36" s="185"/>
    </row>
    <row r="37" spans="1:119" ht="32.25" customHeight="1">
      <c r="A37" s="186"/>
      <c r="B37" s="212"/>
      <c r="C37" s="386">
        <f>IF(E37="","",C36+1)</f>
        <v>4</v>
      </c>
      <c r="D37" s="386"/>
      <c r="E37" s="385" t="str">
        <f>IF('各会計、関係団体の財政状況及び健全化判断比率'!B10="","",'各会計、関係団体の財政状況及び健全化判断比率'!B10)</f>
        <v>学童等災害共済事業</v>
      </c>
      <c r="F37" s="385"/>
      <c r="G37" s="385"/>
      <c r="H37" s="385"/>
      <c r="I37" s="385"/>
      <c r="J37" s="385"/>
      <c r="K37" s="385"/>
      <c r="L37" s="385"/>
      <c r="M37" s="385"/>
      <c r="N37" s="385"/>
      <c r="O37" s="385"/>
      <c r="P37" s="385"/>
      <c r="Q37" s="385"/>
      <c r="R37" s="385"/>
      <c r="S37" s="385"/>
      <c r="T37" s="213"/>
      <c r="U37" s="386">
        <f t="shared" si="4"/>
        <v>10</v>
      </c>
      <c r="V37" s="386"/>
      <c r="W37" s="385" t="str">
        <f>IF('各会計、関係団体の財政状況及び健全化判断比率'!B31="","",'各会計、関係団体の財政状況及び健全化判断比率'!B31)</f>
        <v>小型自動車競走事業</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20</v>
      </c>
      <c r="BX37" s="386"/>
      <c r="BY37" s="385" t="str">
        <f>IF('各会計、関係団体の財政状況及び健全化判断比率'!B71="","",'各会計、関係団体の財政状況及び健全化判断比率'!B71)</f>
        <v>埼玉県後期高齢者医療広域連合</v>
      </c>
      <c r="BZ37" s="385"/>
      <c r="CA37" s="385"/>
      <c r="CB37" s="385"/>
      <c r="CC37" s="385"/>
      <c r="CD37" s="385"/>
      <c r="CE37" s="385"/>
      <c r="CF37" s="385"/>
      <c r="CG37" s="385"/>
      <c r="CH37" s="385"/>
      <c r="CI37" s="385"/>
      <c r="CJ37" s="385"/>
      <c r="CK37" s="385"/>
      <c r="CL37" s="385"/>
      <c r="CM37" s="385"/>
      <c r="CN37" s="213"/>
      <c r="CO37" s="386">
        <f t="shared" si="3"/>
        <v>24</v>
      </c>
      <c r="CP37" s="386"/>
      <c r="CQ37" s="385" t="str">
        <f>IF('各会計、関係団体の財政状況及び健全化判断比率'!BS10="","",'各会計、関係団体の財政状況及び健全化判断比率'!BS10)</f>
        <v>川口市土地開発公社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〇</v>
      </c>
      <c r="DH37" s="387"/>
      <c r="DI37" s="217"/>
      <c r="DJ37" s="185"/>
      <c r="DK37" s="185"/>
      <c r="DL37" s="185"/>
      <c r="DM37" s="185"/>
      <c r="DN37" s="185"/>
      <c r="DO37" s="185"/>
    </row>
    <row r="38" spans="1:119" ht="32.25" customHeight="1">
      <c r="A38" s="186"/>
      <c r="B38" s="212"/>
      <c r="C38" s="386">
        <f t="shared" ref="C38:C43" si="5">IF(E38="","",C37+1)</f>
        <v>5</v>
      </c>
      <c r="D38" s="386"/>
      <c r="E38" s="385" t="str">
        <f>IF('各会計、関係団体の財政状況及び健全化判断比率'!B11="","",'各会計、関係団体の財政状況及び健全化判断比率'!B11)</f>
        <v>川口都市計画土地区画整理事業</v>
      </c>
      <c r="F38" s="385"/>
      <c r="G38" s="385"/>
      <c r="H38" s="385"/>
      <c r="I38" s="385"/>
      <c r="J38" s="385"/>
      <c r="K38" s="385"/>
      <c r="L38" s="385"/>
      <c r="M38" s="385"/>
      <c r="N38" s="385"/>
      <c r="O38" s="385"/>
      <c r="P38" s="385"/>
      <c r="Q38" s="385"/>
      <c r="R38" s="385"/>
      <c r="S38" s="385"/>
      <c r="T38" s="213"/>
      <c r="U38" s="386">
        <f t="shared" si="4"/>
        <v>11</v>
      </c>
      <c r="V38" s="386"/>
      <c r="W38" s="385" t="str">
        <f>IF('各会計、関係団体の財政状況及び健全化判断比率'!B32="","",'各会計、関係団体の財政状況及び健全化判断比率'!B32)</f>
        <v>川口駅西口地下公共駐車場事業</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25</v>
      </c>
      <c r="CP38" s="386"/>
      <c r="CQ38" s="385" t="str">
        <f>IF('各会計、関係団体の財政状況及び健全化判断比率'!BS11="","",'各会計、関係団体の財政状況及び健全化判断比率'!BS11)</f>
        <v>川口産業振興公社</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f t="shared" si="5"/>
        <v>6</v>
      </c>
      <c r="D39" s="386"/>
      <c r="E39" s="385" t="str">
        <f>IF('各会計、関係団体の財政状況及び健全化判断比率'!B12="","",'各会計、関係団体の財政状況及び健全化判断比率'!B12)</f>
        <v>公共用地取得事業</v>
      </c>
      <c r="F39" s="385"/>
      <c r="G39" s="385"/>
      <c r="H39" s="385"/>
      <c r="I39" s="385"/>
      <c r="J39" s="385"/>
      <c r="K39" s="385"/>
      <c r="L39" s="385"/>
      <c r="M39" s="385"/>
      <c r="N39" s="385"/>
      <c r="O39" s="385"/>
      <c r="P39" s="385"/>
      <c r="Q39" s="385"/>
      <c r="R39" s="385"/>
      <c r="S39" s="385"/>
      <c r="T39" s="213"/>
      <c r="U39" s="386">
        <f t="shared" si="4"/>
        <v>12</v>
      </c>
      <c r="V39" s="386"/>
      <c r="W39" s="385" t="str">
        <f>IF('各会計、関係団体の財政状況及び健全化判断比率'!B33="","",'各会計、関係団体の財政状況及び健全化判断比率'!B33)</f>
        <v>川口駅東口地下公共駐車場事業</v>
      </c>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26</v>
      </c>
      <c r="CP39" s="386"/>
      <c r="CQ39" s="385" t="str">
        <f>IF('各会計、関係団体の財政状況及び健全化判断比率'!BS12="","",'各会計、関係団体の財政状況及び健全化判断比率'!BS12)</f>
        <v>川口都市開発</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f t="shared" si="4"/>
        <v>13</v>
      </c>
      <c r="V40" s="386"/>
      <c r="W40" s="385" t="str">
        <f>IF('各会計、関係団体の財政状況及び健全化判断比率'!B34="","",'各会計、関係団体の財政状況及び健全化判断比率'!B34)</f>
        <v>交通災害共済事業</v>
      </c>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27</v>
      </c>
      <c r="CP40" s="386"/>
      <c r="CQ40" s="385" t="str">
        <f>IF('各会計、関係団体の財政状況及び健全化判断比率'!BS13="","",'各会計、関係団体の財政状況及び健全化判断比率'!BS13)</f>
        <v>川口市勤労福祉サービスセンター</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28</v>
      </c>
      <c r="CP41" s="386"/>
      <c r="CQ41" s="385" t="str">
        <f>IF('各会計、関係団体の財政状況及び健全化判断比率'!BS14="","",'各会計、関係団体の財政状況及び健全化判断比率'!BS14)</f>
        <v>川口市スポーツ協会</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29</v>
      </c>
      <c r="CP42" s="386"/>
      <c r="CQ42" s="385" t="str">
        <f>IF('各会計、関係団体の財政状況及び健全化判断比率'!BS15="","",'各会計、関係団体の財政状況及び健全化判断比率'!BS15)</f>
        <v>川口総合文化センター</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30</v>
      </c>
      <c r="CP43" s="386"/>
      <c r="CQ43" s="385" t="str">
        <f>IF('各会計、関係団体の財政状況及び健全化判断比率'!BS16="","",'各会計、関係団体の財政状況及び健全化判断比率'!BS16)</f>
        <v>川口緑化センター</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2ywKNSVIBXNzB//5vPTOIBGvOoV+GnKha29kZAPWohiPqLL2m90C1Bp9rl3KBJ21hNlJlSODKCxNAYsSxBWUwA==" saltValue="Wh4SHn5Wg3+HXgupUsAF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06" t="s">
        <v>565</v>
      </c>
      <c r="D34" s="1206"/>
      <c r="E34" s="1207"/>
      <c r="F34" s="32">
        <v>13.14</v>
      </c>
      <c r="G34" s="33">
        <v>8</v>
      </c>
      <c r="H34" s="33">
        <v>7.66</v>
      </c>
      <c r="I34" s="33">
        <v>9.2100000000000009</v>
      </c>
      <c r="J34" s="34">
        <v>7.4</v>
      </c>
      <c r="K34" s="22"/>
      <c r="L34" s="22"/>
      <c r="M34" s="22"/>
      <c r="N34" s="22"/>
      <c r="O34" s="22"/>
      <c r="P34" s="22"/>
    </row>
    <row r="35" spans="1:16" ht="39" customHeight="1">
      <c r="A35" s="22"/>
      <c r="B35" s="35"/>
      <c r="C35" s="1200" t="s">
        <v>566</v>
      </c>
      <c r="D35" s="1201"/>
      <c r="E35" s="1202"/>
      <c r="F35" s="36">
        <v>6.05</v>
      </c>
      <c r="G35" s="37">
        <v>5.46</v>
      </c>
      <c r="H35" s="37">
        <v>5.73</v>
      </c>
      <c r="I35" s="37">
        <v>5.18</v>
      </c>
      <c r="J35" s="38">
        <v>4.21</v>
      </c>
      <c r="K35" s="22"/>
      <c r="L35" s="22"/>
      <c r="M35" s="22"/>
      <c r="N35" s="22"/>
      <c r="O35" s="22"/>
      <c r="P35" s="22"/>
    </row>
    <row r="36" spans="1:16" ht="39" customHeight="1">
      <c r="A36" s="22"/>
      <c r="B36" s="35"/>
      <c r="C36" s="1200" t="s">
        <v>567</v>
      </c>
      <c r="D36" s="1201"/>
      <c r="E36" s="1202"/>
      <c r="F36" s="36">
        <v>5.38</v>
      </c>
      <c r="G36" s="37">
        <v>5.09</v>
      </c>
      <c r="H36" s="37">
        <v>4.18</v>
      </c>
      <c r="I36" s="37">
        <v>3</v>
      </c>
      <c r="J36" s="38">
        <v>2.02</v>
      </c>
      <c r="K36" s="22"/>
      <c r="L36" s="22"/>
      <c r="M36" s="22"/>
      <c r="N36" s="22"/>
      <c r="O36" s="22"/>
      <c r="P36" s="22"/>
    </row>
    <row r="37" spans="1:16" ht="39" customHeight="1">
      <c r="A37" s="22"/>
      <c r="B37" s="35"/>
      <c r="C37" s="1200" t="s">
        <v>568</v>
      </c>
      <c r="D37" s="1201"/>
      <c r="E37" s="1202"/>
      <c r="F37" s="36">
        <v>0.96</v>
      </c>
      <c r="G37" s="37">
        <v>0.61</v>
      </c>
      <c r="H37" s="37">
        <v>0.72</v>
      </c>
      <c r="I37" s="37">
        <v>0.67</v>
      </c>
      <c r="J37" s="38">
        <v>0.68</v>
      </c>
      <c r="K37" s="22"/>
      <c r="L37" s="22"/>
      <c r="M37" s="22"/>
      <c r="N37" s="22"/>
      <c r="O37" s="22"/>
      <c r="P37" s="22"/>
    </row>
    <row r="38" spans="1:16" ht="39" customHeight="1">
      <c r="A38" s="22"/>
      <c r="B38" s="35"/>
      <c r="C38" s="1200" t="s">
        <v>569</v>
      </c>
      <c r="D38" s="1201"/>
      <c r="E38" s="1202"/>
      <c r="F38" s="36">
        <v>0</v>
      </c>
      <c r="G38" s="37">
        <v>0</v>
      </c>
      <c r="H38" s="37">
        <v>0</v>
      </c>
      <c r="I38" s="37">
        <v>0</v>
      </c>
      <c r="J38" s="38">
        <v>0.63</v>
      </c>
      <c r="K38" s="22"/>
      <c r="L38" s="22"/>
      <c r="M38" s="22"/>
      <c r="N38" s="22"/>
      <c r="O38" s="22"/>
      <c r="P38" s="22"/>
    </row>
    <row r="39" spans="1:16" ht="39" customHeight="1">
      <c r="A39" s="22"/>
      <c r="B39" s="35"/>
      <c r="C39" s="1200" t="s">
        <v>570</v>
      </c>
      <c r="D39" s="1201"/>
      <c r="E39" s="1202"/>
      <c r="F39" s="36">
        <v>0.67</v>
      </c>
      <c r="G39" s="37">
        <v>0.52</v>
      </c>
      <c r="H39" s="37">
        <v>0.31</v>
      </c>
      <c r="I39" s="37">
        <v>0.2</v>
      </c>
      <c r="J39" s="38">
        <v>0.13</v>
      </c>
      <c r="K39" s="22"/>
      <c r="L39" s="22"/>
      <c r="M39" s="22"/>
      <c r="N39" s="22"/>
      <c r="O39" s="22"/>
      <c r="P39" s="22"/>
    </row>
    <row r="40" spans="1:16" ht="39" customHeight="1">
      <c r="A40" s="22"/>
      <c r="B40" s="35"/>
      <c r="C40" s="1200" t="s">
        <v>571</v>
      </c>
      <c r="D40" s="1201"/>
      <c r="E40" s="1202"/>
      <c r="F40" s="36">
        <v>0.03</v>
      </c>
      <c r="G40" s="37">
        <v>0.03</v>
      </c>
      <c r="H40" s="37">
        <v>0.03</v>
      </c>
      <c r="I40" s="37">
        <v>0.04</v>
      </c>
      <c r="J40" s="38">
        <v>0.03</v>
      </c>
      <c r="K40" s="22"/>
      <c r="L40" s="22"/>
      <c r="M40" s="22"/>
      <c r="N40" s="22"/>
      <c r="O40" s="22"/>
      <c r="P40" s="22"/>
    </row>
    <row r="41" spans="1:16" ht="39" customHeight="1">
      <c r="A41" s="22"/>
      <c r="B41" s="35"/>
      <c r="C41" s="1200" t="s">
        <v>572</v>
      </c>
      <c r="D41" s="1201"/>
      <c r="E41" s="1202"/>
      <c r="F41" s="36">
        <v>0.02</v>
      </c>
      <c r="G41" s="37">
        <v>0.02</v>
      </c>
      <c r="H41" s="37">
        <v>0.01</v>
      </c>
      <c r="I41" s="37">
        <v>0.01</v>
      </c>
      <c r="J41" s="38">
        <v>0.01</v>
      </c>
      <c r="K41" s="22"/>
      <c r="L41" s="22"/>
      <c r="M41" s="22"/>
      <c r="N41" s="22"/>
      <c r="O41" s="22"/>
      <c r="P41" s="22"/>
    </row>
    <row r="42" spans="1:16" ht="39" customHeight="1">
      <c r="A42" s="22"/>
      <c r="B42" s="39"/>
      <c r="C42" s="1200" t="s">
        <v>573</v>
      </c>
      <c r="D42" s="1201"/>
      <c r="E42" s="1202"/>
      <c r="F42" s="36" t="s">
        <v>516</v>
      </c>
      <c r="G42" s="37" t="s">
        <v>516</v>
      </c>
      <c r="H42" s="37" t="s">
        <v>516</v>
      </c>
      <c r="I42" s="37" t="s">
        <v>516</v>
      </c>
      <c r="J42" s="38" t="s">
        <v>516</v>
      </c>
      <c r="K42" s="22"/>
      <c r="L42" s="22"/>
      <c r="M42" s="22"/>
      <c r="N42" s="22"/>
      <c r="O42" s="22"/>
      <c r="P42" s="22"/>
    </row>
    <row r="43" spans="1:16" ht="39" customHeight="1" thickBot="1">
      <c r="A43" s="22"/>
      <c r="B43" s="40"/>
      <c r="C43" s="1203" t="s">
        <v>574</v>
      </c>
      <c r="D43" s="1204"/>
      <c r="E43" s="1205"/>
      <c r="F43" s="41">
        <v>0</v>
      </c>
      <c r="G43" s="42">
        <v>0</v>
      </c>
      <c r="H43" s="42">
        <v>0</v>
      </c>
      <c r="I43" s="42">
        <v>0</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niyW/oFn5wrJGutwh0xd/BFySKwlV3bXA3Ixvw8a228ORuveoOJZ4NO/1OqKMErCL8cdRCec2eoasFe9kqn3g==" saltValue="fTJmquNya2h8VBbJfHew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36" zoomScale="70" zoomScaleNormal="70" zoomScaleSheetLayoutView="55" workbookViewId="0">
      <selection activeCell="K57" sqref="K57:O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26" t="s">
        <v>11</v>
      </c>
      <c r="C45" s="1227"/>
      <c r="D45" s="58"/>
      <c r="E45" s="1232" t="s">
        <v>12</v>
      </c>
      <c r="F45" s="1232"/>
      <c r="G45" s="1232"/>
      <c r="H45" s="1232"/>
      <c r="I45" s="1232"/>
      <c r="J45" s="1233"/>
      <c r="K45" s="59">
        <v>16468</v>
      </c>
      <c r="L45" s="60">
        <v>16460</v>
      </c>
      <c r="M45" s="60">
        <v>15734</v>
      </c>
      <c r="N45" s="60">
        <v>15580</v>
      </c>
      <c r="O45" s="61">
        <v>14867</v>
      </c>
      <c r="P45" s="48"/>
      <c r="Q45" s="48"/>
      <c r="R45" s="48"/>
      <c r="S45" s="48"/>
      <c r="T45" s="48"/>
      <c r="U45" s="48"/>
    </row>
    <row r="46" spans="1:21" ht="30.75" customHeight="1">
      <c r="A46" s="48"/>
      <c r="B46" s="1228"/>
      <c r="C46" s="1229"/>
      <c r="D46" s="62"/>
      <c r="E46" s="1210" t="s">
        <v>13</v>
      </c>
      <c r="F46" s="1210"/>
      <c r="G46" s="1210"/>
      <c r="H46" s="1210"/>
      <c r="I46" s="1210"/>
      <c r="J46" s="1211"/>
      <c r="K46" s="63" t="s">
        <v>516</v>
      </c>
      <c r="L46" s="64" t="s">
        <v>516</v>
      </c>
      <c r="M46" s="64" t="s">
        <v>516</v>
      </c>
      <c r="N46" s="64" t="s">
        <v>516</v>
      </c>
      <c r="O46" s="65" t="s">
        <v>516</v>
      </c>
      <c r="P46" s="48"/>
      <c r="Q46" s="48"/>
      <c r="R46" s="48"/>
      <c r="S46" s="48"/>
      <c r="T46" s="48"/>
      <c r="U46" s="48"/>
    </row>
    <row r="47" spans="1:21" ht="30.75" customHeight="1">
      <c r="A47" s="48"/>
      <c r="B47" s="1228"/>
      <c r="C47" s="1229"/>
      <c r="D47" s="62"/>
      <c r="E47" s="1210" t="s">
        <v>14</v>
      </c>
      <c r="F47" s="1210"/>
      <c r="G47" s="1210"/>
      <c r="H47" s="1210"/>
      <c r="I47" s="1210"/>
      <c r="J47" s="1211"/>
      <c r="K47" s="63" t="s">
        <v>516</v>
      </c>
      <c r="L47" s="64" t="s">
        <v>516</v>
      </c>
      <c r="M47" s="64" t="s">
        <v>516</v>
      </c>
      <c r="N47" s="64" t="s">
        <v>516</v>
      </c>
      <c r="O47" s="65" t="s">
        <v>516</v>
      </c>
      <c r="P47" s="48"/>
      <c r="Q47" s="48"/>
      <c r="R47" s="48"/>
      <c r="S47" s="48"/>
      <c r="T47" s="48"/>
      <c r="U47" s="48"/>
    </row>
    <row r="48" spans="1:21" ht="30.75" customHeight="1">
      <c r="A48" s="48"/>
      <c r="B48" s="1228"/>
      <c r="C48" s="1229"/>
      <c r="D48" s="62"/>
      <c r="E48" s="1210" t="s">
        <v>15</v>
      </c>
      <c r="F48" s="1210"/>
      <c r="G48" s="1210"/>
      <c r="H48" s="1210"/>
      <c r="I48" s="1210"/>
      <c r="J48" s="1211"/>
      <c r="K48" s="63">
        <v>3110</v>
      </c>
      <c r="L48" s="64">
        <v>3062</v>
      </c>
      <c r="M48" s="64">
        <v>2646</v>
      </c>
      <c r="N48" s="64">
        <v>2538</v>
      </c>
      <c r="O48" s="65">
        <v>2972</v>
      </c>
      <c r="P48" s="48"/>
      <c r="Q48" s="48"/>
      <c r="R48" s="48"/>
      <c r="S48" s="48"/>
      <c r="T48" s="48"/>
      <c r="U48" s="48"/>
    </row>
    <row r="49" spans="1:21" ht="30.75" customHeight="1">
      <c r="A49" s="48"/>
      <c r="B49" s="1228"/>
      <c r="C49" s="1229"/>
      <c r="D49" s="62"/>
      <c r="E49" s="1210" t="s">
        <v>16</v>
      </c>
      <c r="F49" s="1210"/>
      <c r="G49" s="1210"/>
      <c r="H49" s="1210"/>
      <c r="I49" s="1210"/>
      <c r="J49" s="1211"/>
      <c r="K49" s="63" t="s">
        <v>516</v>
      </c>
      <c r="L49" s="64" t="s">
        <v>516</v>
      </c>
      <c r="M49" s="64" t="s">
        <v>516</v>
      </c>
      <c r="N49" s="64" t="s">
        <v>516</v>
      </c>
      <c r="O49" s="65" t="s">
        <v>516</v>
      </c>
      <c r="P49" s="48"/>
      <c r="Q49" s="48"/>
      <c r="R49" s="48"/>
      <c r="S49" s="48"/>
      <c r="T49" s="48"/>
      <c r="U49" s="48"/>
    </row>
    <row r="50" spans="1:21" ht="30.75" customHeight="1">
      <c r="A50" s="48"/>
      <c r="B50" s="1228"/>
      <c r="C50" s="1229"/>
      <c r="D50" s="62"/>
      <c r="E50" s="1210" t="s">
        <v>17</v>
      </c>
      <c r="F50" s="1210"/>
      <c r="G50" s="1210"/>
      <c r="H50" s="1210"/>
      <c r="I50" s="1210"/>
      <c r="J50" s="1211"/>
      <c r="K50" s="63">
        <v>1610</v>
      </c>
      <c r="L50" s="64">
        <v>112</v>
      </c>
      <c r="M50" s="64">
        <v>1152</v>
      </c>
      <c r="N50" s="64">
        <v>2433</v>
      </c>
      <c r="O50" s="65">
        <v>3968</v>
      </c>
      <c r="P50" s="48"/>
      <c r="Q50" s="48"/>
      <c r="R50" s="48"/>
      <c r="S50" s="48"/>
      <c r="T50" s="48"/>
      <c r="U50" s="48"/>
    </row>
    <row r="51" spans="1:21" ht="30.75" customHeight="1">
      <c r="A51" s="48"/>
      <c r="B51" s="1230"/>
      <c r="C51" s="1231"/>
      <c r="D51" s="66"/>
      <c r="E51" s="1210" t="s">
        <v>18</v>
      </c>
      <c r="F51" s="1210"/>
      <c r="G51" s="1210"/>
      <c r="H51" s="1210"/>
      <c r="I51" s="1210"/>
      <c r="J51" s="1211"/>
      <c r="K51" s="63">
        <v>16</v>
      </c>
      <c r="L51" s="64">
        <v>8</v>
      </c>
      <c r="M51" s="64" t="s">
        <v>516</v>
      </c>
      <c r="N51" s="64" t="s">
        <v>516</v>
      </c>
      <c r="O51" s="65" t="s">
        <v>516</v>
      </c>
      <c r="P51" s="48"/>
      <c r="Q51" s="48"/>
      <c r="R51" s="48"/>
      <c r="S51" s="48"/>
      <c r="T51" s="48"/>
      <c r="U51" s="48"/>
    </row>
    <row r="52" spans="1:21" ht="30.75" customHeight="1">
      <c r="A52" s="48"/>
      <c r="B52" s="1208" t="s">
        <v>19</v>
      </c>
      <c r="C52" s="1209"/>
      <c r="D52" s="66"/>
      <c r="E52" s="1210" t="s">
        <v>20</v>
      </c>
      <c r="F52" s="1210"/>
      <c r="G52" s="1210"/>
      <c r="H52" s="1210"/>
      <c r="I52" s="1210"/>
      <c r="J52" s="1211"/>
      <c r="K52" s="63">
        <v>16231</v>
      </c>
      <c r="L52" s="64">
        <v>15416</v>
      </c>
      <c r="M52" s="64">
        <v>15404</v>
      </c>
      <c r="N52" s="64">
        <v>14738</v>
      </c>
      <c r="O52" s="65">
        <v>14354</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4973</v>
      </c>
      <c r="L53" s="69">
        <v>4226</v>
      </c>
      <c r="M53" s="69">
        <v>4128</v>
      </c>
      <c r="N53" s="69">
        <v>5813</v>
      </c>
      <c r="O53" s="70">
        <v>7453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16" t="s">
        <v>25</v>
      </c>
      <c r="C57" s="1217"/>
      <c r="D57" s="1220" t="s">
        <v>26</v>
      </c>
      <c r="E57" s="1221"/>
      <c r="F57" s="1221"/>
      <c r="G57" s="1221"/>
      <c r="H57" s="1221"/>
      <c r="I57" s="1221"/>
      <c r="J57" s="1222"/>
      <c r="K57" s="82"/>
      <c r="L57" s="83"/>
      <c r="M57" s="83"/>
      <c r="N57" s="83"/>
      <c r="O57" s="84"/>
    </row>
    <row r="58" spans="1:21" ht="31.5" customHeight="1" thickBot="1">
      <c r="B58" s="1218"/>
      <c r="C58" s="1219"/>
      <c r="D58" s="1223" t="s">
        <v>27</v>
      </c>
      <c r="E58" s="1224"/>
      <c r="F58" s="1224"/>
      <c r="G58" s="1224"/>
      <c r="H58" s="1224"/>
      <c r="I58" s="1224"/>
      <c r="J58" s="1225"/>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2tcrMcX4kx5vi6ug1yS/doiI8FOiclQ1XEE3uU5BTEyOi33vkj9ug+bsyxvVEsOfeJYUXzosJKR7shKMweg+g==" saltValue="fB8P8rG8sx/BZSHuqjVX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46" t="s">
        <v>30</v>
      </c>
      <c r="C41" s="1247"/>
      <c r="D41" s="101"/>
      <c r="E41" s="1248" t="s">
        <v>31</v>
      </c>
      <c r="F41" s="1248"/>
      <c r="G41" s="1248"/>
      <c r="H41" s="1249"/>
      <c r="I41" s="102">
        <v>165473</v>
      </c>
      <c r="J41" s="103">
        <v>161518</v>
      </c>
      <c r="K41" s="103">
        <v>162525</v>
      </c>
      <c r="L41" s="103">
        <v>168288</v>
      </c>
      <c r="M41" s="104">
        <v>166807</v>
      </c>
    </row>
    <row r="42" spans="2:13" ht="27.75" customHeight="1">
      <c r="B42" s="1236"/>
      <c r="C42" s="1237"/>
      <c r="D42" s="105"/>
      <c r="E42" s="1240" t="s">
        <v>32</v>
      </c>
      <c r="F42" s="1240"/>
      <c r="G42" s="1240"/>
      <c r="H42" s="1241"/>
      <c r="I42" s="106">
        <v>16010</v>
      </c>
      <c r="J42" s="107">
        <v>15086</v>
      </c>
      <c r="K42" s="107">
        <v>13724</v>
      </c>
      <c r="L42" s="107">
        <v>11284</v>
      </c>
      <c r="M42" s="108">
        <v>7386</v>
      </c>
    </row>
    <row r="43" spans="2:13" ht="27.75" customHeight="1">
      <c r="B43" s="1236"/>
      <c r="C43" s="1237"/>
      <c r="D43" s="105"/>
      <c r="E43" s="1240" t="s">
        <v>33</v>
      </c>
      <c r="F43" s="1240"/>
      <c r="G43" s="1240"/>
      <c r="H43" s="1241"/>
      <c r="I43" s="106">
        <v>37327</v>
      </c>
      <c r="J43" s="107">
        <v>35717</v>
      </c>
      <c r="K43" s="107">
        <v>32339</v>
      </c>
      <c r="L43" s="107">
        <v>29559</v>
      </c>
      <c r="M43" s="108">
        <v>29166</v>
      </c>
    </row>
    <row r="44" spans="2:13" ht="27.75" customHeight="1">
      <c r="B44" s="1236"/>
      <c r="C44" s="1237"/>
      <c r="D44" s="105"/>
      <c r="E44" s="1240" t="s">
        <v>34</v>
      </c>
      <c r="F44" s="1240"/>
      <c r="G44" s="1240"/>
      <c r="H44" s="1241"/>
      <c r="I44" s="106" t="s">
        <v>516</v>
      </c>
      <c r="J44" s="107" t="s">
        <v>516</v>
      </c>
      <c r="K44" s="107" t="s">
        <v>516</v>
      </c>
      <c r="L44" s="107" t="s">
        <v>516</v>
      </c>
      <c r="M44" s="108" t="s">
        <v>516</v>
      </c>
    </row>
    <row r="45" spans="2:13" ht="27.75" customHeight="1">
      <c r="B45" s="1236"/>
      <c r="C45" s="1237"/>
      <c r="D45" s="105"/>
      <c r="E45" s="1240" t="s">
        <v>35</v>
      </c>
      <c r="F45" s="1240"/>
      <c r="G45" s="1240"/>
      <c r="H45" s="1241"/>
      <c r="I45" s="106">
        <v>23332</v>
      </c>
      <c r="J45" s="107">
        <v>22482</v>
      </c>
      <c r="K45" s="107">
        <v>23340</v>
      </c>
      <c r="L45" s="107">
        <v>23067</v>
      </c>
      <c r="M45" s="108">
        <v>23292</v>
      </c>
    </row>
    <row r="46" spans="2:13" ht="27.75" customHeight="1">
      <c r="B46" s="1236"/>
      <c r="C46" s="1237"/>
      <c r="D46" s="109"/>
      <c r="E46" s="1240" t="s">
        <v>36</v>
      </c>
      <c r="F46" s="1240"/>
      <c r="G46" s="1240"/>
      <c r="H46" s="1241"/>
      <c r="I46" s="106">
        <v>908</v>
      </c>
      <c r="J46" s="107">
        <v>1092</v>
      </c>
      <c r="K46" s="107">
        <v>1203</v>
      </c>
      <c r="L46" s="107">
        <v>1172</v>
      </c>
      <c r="M46" s="108">
        <v>1082</v>
      </c>
    </row>
    <row r="47" spans="2:13" ht="27.75" customHeight="1">
      <c r="B47" s="1236"/>
      <c r="C47" s="1237"/>
      <c r="D47" s="110"/>
      <c r="E47" s="1250" t="s">
        <v>37</v>
      </c>
      <c r="F47" s="1251"/>
      <c r="G47" s="1251"/>
      <c r="H47" s="1252"/>
      <c r="I47" s="106" t="s">
        <v>516</v>
      </c>
      <c r="J47" s="107" t="s">
        <v>516</v>
      </c>
      <c r="K47" s="107" t="s">
        <v>516</v>
      </c>
      <c r="L47" s="107" t="s">
        <v>516</v>
      </c>
      <c r="M47" s="108" t="s">
        <v>516</v>
      </c>
    </row>
    <row r="48" spans="2:13" ht="27.75" customHeight="1">
      <c r="B48" s="1236"/>
      <c r="C48" s="1237"/>
      <c r="D48" s="105"/>
      <c r="E48" s="1240" t="s">
        <v>38</v>
      </c>
      <c r="F48" s="1240"/>
      <c r="G48" s="1240"/>
      <c r="H48" s="1241"/>
      <c r="I48" s="106" t="s">
        <v>516</v>
      </c>
      <c r="J48" s="107" t="s">
        <v>516</v>
      </c>
      <c r="K48" s="107" t="s">
        <v>516</v>
      </c>
      <c r="L48" s="107" t="s">
        <v>516</v>
      </c>
      <c r="M48" s="108" t="s">
        <v>516</v>
      </c>
    </row>
    <row r="49" spans="2:13" ht="27.75" customHeight="1">
      <c r="B49" s="1238"/>
      <c r="C49" s="1239"/>
      <c r="D49" s="105"/>
      <c r="E49" s="1240" t="s">
        <v>39</v>
      </c>
      <c r="F49" s="1240"/>
      <c r="G49" s="1240"/>
      <c r="H49" s="1241"/>
      <c r="I49" s="106" t="s">
        <v>516</v>
      </c>
      <c r="J49" s="107" t="s">
        <v>516</v>
      </c>
      <c r="K49" s="107" t="s">
        <v>516</v>
      </c>
      <c r="L49" s="107" t="s">
        <v>516</v>
      </c>
      <c r="M49" s="108" t="s">
        <v>516</v>
      </c>
    </row>
    <row r="50" spans="2:13" ht="27.75" customHeight="1">
      <c r="B50" s="1234" t="s">
        <v>40</v>
      </c>
      <c r="C50" s="1235"/>
      <c r="D50" s="111"/>
      <c r="E50" s="1240" t="s">
        <v>41</v>
      </c>
      <c r="F50" s="1240"/>
      <c r="G50" s="1240"/>
      <c r="H50" s="1241"/>
      <c r="I50" s="106">
        <v>41743</v>
      </c>
      <c r="J50" s="107">
        <v>53279</v>
      </c>
      <c r="K50" s="107">
        <v>51933</v>
      </c>
      <c r="L50" s="107">
        <v>50713</v>
      </c>
      <c r="M50" s="108">
        <v>51701</v>
      </c>
    </row>
    <row r="51" spans="2:13" ht="27.75" customHeight="1">
      <c r="B51" s="1236"/>
      <c r="C51" s="1237"/>
      <c r="D51" s="105"/>
      <c r="E51" s="1240" t="s">
        <v>42</v>
      </c>
      <c r="F51" s="1240"/>
      <c r="G51" s="1240"/>
      <c r="H51" s="1241"/>
      <c r="I51" s="106">
        <v>54242</v>
      </c>
      <c r="J51" s="107">
        <v>57345</v>
      </c>
      <c r="K51" s="107">
        <v>60863</v>
      </c>
      <c r="L51" s="107">
        <v>60426</v>
      </c>
      <c r="M51" s="108">
        <v>55158</v>
      </c>
    </row>
    <row r="52" spans="2:13" ht="27.75" customHeight="1">
      <c r="B52" s="1238"/>
      <c r="C52" s="1239"/>
      <c r="D52" s="105"/>
      <c r="E52" s="1240" t="s">
        <v>43</v>
      </c>
      <c r="F52" s="1240"/>
      <c r="G52" s="1240"/>
      <c r="H52" s="1241"/>
      <c r="I52" s="106">
        <v>115213</v>
      </c>
      <c r="J52" s="107">
        <v>114502</v>
      </c>
      <c r="K52" s="107">
        <v>114964</v>
      </c>
      <c r="L52" s="107">
        <v>116248</v>
      </c>
      <c r="M52" s="108">
        <v>117036</v>
      </c>
    </row>
    <row r="53" spans="2:13" ht="27.75" customHeight="1" thickBot="1">
      <c r="B53" s="1242" t="s">
        <v>44</v>
      </c>
      <c r="C53" s="1243"/>
      <c r="D53" s="112"/>
      <c r="E53" s="1244" t="s">
        <v>45</v>
      </c>
      <c r="F53" s="1244"/>
      <c r="G53" s="1244"/>
      <c r="H53" s="1245"/>
      <c r="I53" s="113">
        <v>31853</v>
      </c>
      <c r="J53" s="114">
        <v>10770</v>
      </c>
      <c r="K53" s="114">
        <v>5370</v>
      </c>
      <c r="L53" s="114">
        <v>5982</v>
      </c>
      <c r="M53" s="115">
        <v>3837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Pel6XF8JjkUl/de1gKUyvtdJIZhkGNrZ/heF3EO90lLiPqc6vn6duSN4pGRGZOCbBVQp35kso8M/EMD/7V/Dg==" saltValue="M+e2/T/wGxVRjK6/qK8u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49"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61" t="s">
        <v>48</v>
      </c>
      <c r="D55" s="1261"/>
      <c r="E55" s="1262"/>
      <c r="F55" s="127">
        <v>23729</v>
      </c>
      <c r="G55" s="127">
        <v>15470</v>
      </c>
      <c r="H55" s="128">
        <v>14487</v>
      </c>
    </row>
    <row r="56" spans="2:8" ht="52.5" customHeight="1">
      <c r="B56" s="129"/>
      <c r="C56" s="1263" t="s">
        <v>49</v>
      </c>
      <c r="D56" s="1263"/>
      <c r="E56" s="1264"/>
      <c r="F56" s="130">
        <v>5023</v>
      </c>
      <c r="G56" s="130">
        <v>5178</v>
      </c>
      <c r="H56" s="131">
        <v>5155</v>
      </c>
    </row>
    <row r="57" spans="2:8" ht="53.25" customHeight="1">
      <c r="B57" s="129"/>
      <c r="C57" s="1265" t="s">
        <v>50</v>
      </c>
      <c r="D57" s="1265"/>
      <c r="E57" s="1266"/>
      <c r="F57" s="132">
        <v>25312</v>
      </c>
      <c r="G57" s="132">
        <v>30195</v>
      </c>
      <c r="H57" s="133">
        <v>29678</v>
      </c>
    </row>
    <row r="58" spans="2:8" ht="45.75" customHeight="1">
      <c r="B58" s="134"/>
      <c r="C58" s="1253" t="s">
        <v>51</v>
      </c>
      <c r="D58" s="1254"/>
      <c r="E58" s="1255"/>
      <c r="F58" s="135"/>
      <c r="G58" s="135"/>
      <c r="H58" s="136"/>
    </row>
    <row r="59" spans="2:8" ht="45.75" customHeight="1">
      <c r="B59" s="134"/>
      <c r="C59" s="1253" t="s">
        <v>51</v>
      </c>
      <c r="D59" s="1254"/>
      <c r="E59" s="1255"/>
      <c r="F59" s="135"/>
      <c r="G59" s="135"/>
      <c r="H59" s="136"/>
    </row>
    <row r="60" spans="2:8" ht="45.75" customHeight="1">
      <c r="B60" s="134"/>
      <c r="C60" s="1253" t="s">
        <v>51</v>
      </c>
      <c r="D60" s="1254"/>
      <c r="E60" s="1255"/>
      <c r="F60" s="135"/>
      <c r="G60" s="135"/>
      <c r="H60" s="136"/>
    </row>
    <row r="61" spans="2:8" ht="45.75" customHeight="1">
      <c r="B61" s="134"/>
      <c r="C61" s="1253" t="s">
        <v>51</v>
      </c>
      <c r="D61" s="1254"/>
      <c r="E61" s="1255"/>
      <c r="F61" s="135"/>
      <c r="G61" s="135"/>
      <c r="H61" s="136"/>
    </row>
    <row r="62" spans="2:8" ht="45.75" customHeight="1" thickBot="1">
      <c r="B62" s="137"/>
      <c r="C62" s="1256" t="s">
        <v>51</v>
      </c>
      <c r="D62" s="1257"/>
      <c r="E62" s="1258"/>
      <c r="F62" s="138"/>
      <c r="G62" s="138"/>
      <c r="H62" s="139"/>
    </row>
    <row r="63" spans="2:8" ht="52.5" customHeight="1" thickBot="1">
      <c r="B63" s="140"/>
      <c r="C63" s="1259" t="s">
        <v>52</v>
      </c>
      <c r="D63" s="1259"/>
      <c r="E63" s="1260"/>
      <c r="F63" s="141">
        <v>54064</v>
      </c>
      <c r="G63" s="141">
        <v>50843</v>
      </c>
      <c r="H63" s="142">
        <v>49319</v>
      </c>
    </row>
    <row r="64" spans="2:8" ht="15" customHeight="1"/>
    <row r="65" ht="0" hidden="1" customHeight="1"/>
    <row r="66" ht="0" hidden="1" customHeight="1"/>
  </sheetData>
  <sheetProtection algorithmName="SHA-512" hashValue="uD+cKdSR7Va4rysQZZL58xsRoA4M9VhLK/jovjWmdxsrEoMvBIYhwjR0XTYlCQP6O1l4xzHdT1Dw47mXAL8otA==" saltValue="6nMgqecPPsn1kmY5z781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E37" zoomScale="85" zoomScaleNormal="85" zoomScaleSheetLayoutView="55" workbookViewId="0">
      <selection activeCell="AN51" sqref="AN51:BA54"/>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599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601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602</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557</v>
      </c>
      <c r="BQ50" s="1301"/>
      <c r="BR50" s="1301"/>
      <c r="BS50" s="1301"/>
      <c r="BT50" s="1301"/>
      <c r="BU50" s="1301"/>
      <c r="BV50" s="1301"/>
      <c r="BW50" s="1301"/>
      <c r="BX50" s="1301" t="s">
        <v>558</v>
      </c>
      <c r="BY50" s="1301"/>
      <c r="BZ50" s="1301"/>
      <c r="CA50" s="1301"/>
      <c r="CB50" s="1301"/>
      <c r="CC50" s="1301"/>
      <c r="CD50" s="1301"/>
      <c r="CE50" s="1301"/>
      <c r="CF50" s="1301" t="s">
        <v>559</v>
      </c>
      <c r="CG50" s="1301"/>
      <c r="CH50" s="1301"/>
      <c r="CI50" s="1301"/>
      <c r="CJ50" s="1301"/>
      <c r="CK50" s="1301"/>
      <c r="CL50" s="1301"/>
      <c r="CM50" s="1301"/>
      <c r="CN50" s="1301" t="s">
        <v>560</v>
      </c>
      <c r="CO50" s="1301"/>
      <c r="CP50" s="1301"/>
      <c r="CQ50" s="1301"/>
      <c r="CR50" s="1301"/>
      <c r="CS50" s="1301"/>
      <c r="CT50" s="1301"/>
      <c r="CU50" s="1301"/>
      <c r="CV50" s="1301" t="s">
        <v>561</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603</v>
      </c>
      <c r="AO51" s="1305"/>
      <c r="AP51" s="1305"/>
      <c r="AQ51" s="1305"/>
      <c r="AR51" s="1305"/>
      <c r="AS51" s="1305"/>
      <c r="AT51" s="1305"/>
      <c r="AU51" s="1305"/>
      <c r="AV51" s="1305"/>
      <c r="AW51" s="1305"/>
      <c r="AX51" s="1305"/>
      <c r="AY51" s="1305"/>
      <c r="AZ51" s="1305"/>
      <c r="BA51" s="1305"/>
      <c r="BB51" s="1305" t="s">
        <v>604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11.8</v>
      </c>
      <c r="BY51" s="1307"/>
      <c r="BZ51" s="1307"/>
      <c r="CA51" s="1307"/>
      <c r="CB51" s="1307"/>
      <c r="CC51" s="1307"/>
      <c r="CD51" s="1307"/>
      <c r="CE51" s="1307"/>
      <c r="CF51" s="1307">
        <v>5.8</v>
      </c>
      <c r="CG51" s="1307"/>
      <c r="CH51" s="1307"/>
      <c r="CI51" s="1307"/>
      <c r="CJ51" s="1307"/>
      <c r="CK51" s="1307"/>
      <c r="CL51" s="1307"/>
      <c r="CM51" s="1307"/>
      <c r="CN51" s="1307">
        <v>6.4</v>
      </c>
      <c r="CO51" s="1307"/>
      <c r="CP51" s="1307"/>
      <c r="CQ51" s="1307"/>
      <c r="CR51" s="1307"/>
      <c r="CS51" s="1307"/>
      <c r="CT51" s="1307"/>
      <c r="CU51" s="1307"/>
      <c r="CV51" s="1307">
        <v>3.9</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62.6</v>
      </c>
      <c r="BY53" s="1307"/>
      <c r="BZ53" s="1307"/>
      <c r="CA53" s="1307"/>
      <c r="CB53" s="1307"/>
      <c r="CC53" s="1307"/>
      <c r="CD53" s="1307"/>
      <c r="CE53" s="1307"/>
      <c r="CF53" s="1307">
        <v>62.9</v>
      </c>
      <c r="CG53" s="1307"/>
      <c r="CH53" s="1307"/>
      <c r="CI53" s="1307"/>
      <c r="CJ53" s="1307"/>
      <c r="CK53" s="1307"/>
      <c r="CL53" s="1307"/>
      <c r="CM53" s="1307"/>
      <c r="CN53" s="1307">
        <v>61.2</v>
      </c>
      <c r="CO53" s="1307"/>
      <c r="CP53" s="1307"/>
      <c r="CQ53" s="1307"/>
      <c r="CR53" s="1307"/>
      <c r="CS53" s="1307"/>
      <c r="CT53" s="1307"/>
      <c r="CU53" s="1307"/>
      <c r="CV53" s="1307">
        <v>62.2</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606</v>
      </c>
      <c r="AO55" s="1301"/>
      <c r="AP55" s="1301"/>
      <c r="AQ55" s="1301"/>
      <c r="AR55" s="1301"/>
      <c r="AS55" s="1301"/>
      <c r="AT55" s="1301"/>
      <c r="AU55" s="1301"/>
      <c r="AV55" s="1301"/>
      <c r="AW55" s="1301"/>
      <c r="AX55" s="1301"/>
      <c r="AY55" s="1301"/>
      <c r="AZ55" s="1301"/>
      <c r="BA55" s="1301"/>
      <c r="BB55" s="1305" t="s">
        <v>607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37.4</v>
      </c>
      <c r="BY55" s="1307"/>
      <c r="BZ55" s="1307"/>
      <c r="CA55" s="1307"/>
      <c r="CB55" s="1307"/>
      <c r="CC55" s="1307"/>
      <c r="CD55" s="1307"/>
      <c r="CE55" s="1307"/>
      <c r="CF55" s="1307">
        <v>31</v>
      </c>
      <c r="CG55" s="1307"/>
      <c r="CH55" s="1307"/>
      <c r="CI55" s="1307"/>
      <c r="CJ55" s="1307"/>
      <c r="CK55" s="1307"/>
      <c r="CL55" s="1307"/>
      <c r="CM55" s="1307"/>
      <c r="CN55" s="1307">
        <v>30</v>
      </c>
      <c r="CO55" s="1307"/>
      <c r="CP55" s="1307"/>
      <c r="CQ55" s="1307"/>
      <c r="CR55" s="1307"/>
      <c r="CS55" s="1307"/>
      <c r="CT55" s="1307"/>
      <c r="CU55" s="1307"/>
      <c r="CV55" s="1307">
        <v>34</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54.4</v>
      </c>
      <c r="BY57" s="1307"/>
      <c r="BZ57" s="1307"/>
      <c r="CA57" s="1307"/>
      <c r="CB57" s="1307"/>
      <c r="CC57" s="1307"/>
      <c r="CD57" s="1307"/>
      <c r="CE57" s="1307"/>
      <c r="CF57" s="1307">
        <v>57.4</v>
      </c>
      <c r="CG57" s="1307"/>
      <c r="CH57" s="1307"/>
      <c r="CI57" s="1307"/>
      <c r="CJ57" s="1307"/>
      <c r="CK57" s="1307"/>
      <c r="CL57" s="1307"/>
      <c r="CM57" s="1307"/>
      <c r="CN57" s="1307">
        <v>58.3</v>
      </c>
      <c r="CO57" s="1307"/>
      <c r="CP57" s="1307"/>
      <c r="CQ57" s="1307"/>
      <c r="CR57" s="1307"/>
      <c r="CS57" s="1307"/>
      <c r="CT57" s="1307"/>
      <c r="CU57" s="1307"/>
      <c r="CV57" s="1307">
        <v>60.8</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608</v>
      </c>
    </row>
    <row r="64" spans="1:109">
      <c r="B64" s="1276"/>
      <c r="G64" s="1283"/>
      <c r="I64" s="1317"/>
      <c r="J64" s="1317"/>
      <c r="K64" s="1317"/>
      <c r="L64" s="1317"/>
      <c r="M64" s="1317"/>
      <c r="N64" s="1318"/>
      <c r="AM64" s="1283"/>
      <c r="AN64" s="1283" t="s">
        <v>600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319" t="s">
        <v>609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127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127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127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127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1276"/>
      <c r="H70" s="1328"/>
      <c r="I70" s="1328"/>
      <c r="J70" s="1329"/>
      <c r="K70" s="1329"/>
      <c r="L70" s="1330"/>
      <c r="M70" s="1329"/>
      <c r="N70" s="1330"/>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31"/>
      <c r="I71" s="1332"/>
      <c r="J71" s="1329"/>
      <c r="K71" s="1329"/>
      <c r="L71" s="1330"/>
      <c r="M71" s="1329"/>
      <c r="N71" s="1330"/>
      <c r="AM71" s="1331"/>
      <c r="AN71" s="1269" t="s">
        <v>602</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557</v>
      </c>
      <c r="BQ72" s="1301"/>
      <c r="BR72" s="1301"/>
      <c r="BS72" s="1301"/>
      <c r="BT72" s="1301"/>
      <c r="BU72" s="1301"/>
      <c r="BV72" s="1301"/>
      <c r="BW72" s="1301"/>
      <c r="BX72" s="1301" t="s">
        <v>558</v>
      </c>
      <c r="BY72" s="1301"/>
      <c r="BZ72" s="1301"/>
      <c r="CA72" s="1301"/>
      <c r="CB72" s="1301"/>
      <c r="CC72" s="1301"/>
      <c r="CD72" s="1301"/>
      <c r="CE72" s="1301"/>
      <c r="CF72" s="1301" t="s">
        <v>559</v>
      </c>
      <c r="CG72" s="1301"/>
      <c r="CH72" s="1301"/>
      <c r="CI72" s="1301"/>
      <c r="CJ72" s="1301"/>
      <c r="CK72" s="1301"/>
      <c r="CL72" s="1301"/>
      <c r="CM72" s="1301"/>
      <c r="CN72" s="1301" t="s">
        <v>560</v>
      </c>
      <c r="CO72" s="1301"/>
      <c r="CP72" s="1301"/>
      <c r="CQ72" s="1301"/>
      <c r="CR72" s="1301"/>
      <c r="CS72" s="1301"/>
      <c r="CT72" s="1301"/>
      <c r="CU72" s="1301"/>
      <c r="CV72" s="1301" t="s">
        <v>561</v>
      </c>
      <c r="CW72" s="1301"/>
      <c r="CX72" s="1301"/>
      <c r="CY72" s="1301"/>
      <c r="CZ72" s="1301"/>
      <c r="DA72" s="1301"/>
      <c r="DB72" s="1301"/>
      <c r="DC72" s="1301"/>
    </row>
    <row r="73" spans="2:107">
      <c r="B73" s="1276"/>
      <c r="G73" s="1302"/>
      <c r="H73" s="1302"/>
      <c r="I73" s="1302"/>
      <c r="J73" s="1302"/>
      <c r="K73" s="1333"/>
      <c r="L73" s="1333"/>
      <c r="M73" s="1333"/>
      <c r="N73" s="1333"/>
      <c r="AM73" s="1294"/>
      <c r="AN73" s="1305" t="s">
        <v>603</v>
      </c>
      <c r="AO73" s="1305"/>
      <c r="AP73" s="1305"/>
      <c r="AQ73" s="1305"/>
      <c r="AR73" s="1305"/>
      <c r="AS73" s="1305"/>
      <c r="AT73" s="1305"/>
      <c r="AU73" s="1305"/>
      <c r="AV73" s="1305"/>
      <c r="AW73" s="1305"/>
      <c r="AX73" s="1305"/>
      <c r="AY73" s="1305"/>
      <c r="AZ73" s="1305"/>
      <c r="BA73" s="1305"/>
      <c r="BB73" s="1305" t="s">
        <v>607</v>
      </c>
      <c r="BC73" s="1305"/>
      <c r="BD73" s="1305"/>
      <c r="BE73" s="1305"/>
      <c r="BF73" s="1305"/>
      <c r="BG73" s="1305"/>
      <c r="BH73" s="1305"/>
      <c r="BI73" s="1305"/>
      <c r="BJ73" s="1305"/>
      <c r="BK73" s="1305"/>
      <c r="BL73" s="1305"/>
      <c r="BM73" s="1305"/>
      <c r="BN73" s="1305"/>
      <c r="BO73" s="1305"/>
      <c r="BP73" s="1307">
        <v>35.799999999999997</v>
      </c>
      <c r="BQ73" s="1307"/>
      <c r="BR73" s="1307"/>
      <c r="BS73" s="1307"/>
      <c r="BT73" s="1307"/>
      <c r="BU73" s="1307"/>
      <c r="BV73" s="1307"/>
      <c r="BW73" s="1307"/>
      <c r="BX73" s="1307">
        <v>11.8</v>
      </c>
      <c r="BY73" s="1307"/>
      <c r="BZ73" s="1307"/>
      <c r="CA73" s="1307"/>
      <c r="CB73" s="1307"/>
      <c r="CC73" s="1307"/>
      <c r="CD73" s="1307"/>
      <c r="CE73" s="1307"/>
      <c r="CF73" s="1307">
        <v>5.8</v>
      </c>
      <c r="CG73" s="1307"/>
      <c r="CH73" s="1307"/>
      <c r="CI73" s="1307"/>
      <c r="CJ73" s="1307"/>
      <c r="CK73" s="1307"/>
      <c r="CL73" s="1307"/>
      <c r="CM73" s="1307"/>
      <c r="CN73" s="1307">
        <v>6.4</v>
      </c>
      <c r="CO73" s="1307"/>
      <c r="CP73" s="1307"/>
      <c r="CQ73" s="1307"/>
      <c r="CR73" s="1307"/>
      <c r="CS73" s="1307"/>
      <c r="CT73" s="1307"/>
      <c r="CU73" s="1307"/>
      <c r="CV73" s="1307">
        <v>3.9</v>
      </c>
      <c r="CW73" s="1307"/>
      <c r="CX73" s="1307"/>
      <c r="CY73" s="1307"/>
      <c r="CZ73" s="1307"/>
      <c r="DA73" s="1307"/>
      <c r="DB73" s="1307"/>
      <c r="DC73" s="1307"/>
    </row>
    <row r="74" spans="2:107">
      <c r="B74" s="1276"/>
      <c r="G74" s="1302"/>
      <c r="H74" s="1302"/>
      <c r="I74" s="1302"/>
      <c r="J74" s="1302"/>
      <c r="K74" s="1333"/>
      <c r="L74" s="1333"/>
      <c r="M74" s="1333"/>
      <c r="N74" s="1333"/>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610</v>
      </c>
      <c r="BC75" s="1305"/>
      <c r="BD75" s="1305"/>
      <c r="BE75" s="1305"/>
      <c r="BF75" s="1305"/>
      <c r="BG75" s="1305"/>
      <c r="BH75" s="1305"/>
      <c r="BI75" s="1305"/>
      <c r="BJ75" s="1305"/>
      <c r="BK75" s="1305"/>
      <c r="BL75" s="1305"/>
      <c r="BM75" s="1305"/>
      <c r="BN75" s="1305"/>
      <c r="BO75" s="1305"/>
      <c r="BP75" s="1307">
        <v>7.6</v>
      </c>
      <c r="BQ75" s="1307"/>
      <c r="BR75" s="1307"/>
      <c r="BS75" s="1307"/>
      <c r="BT75" s="1307"/>
      <c r="BU75" s="1307"/>
      <c r="BV75" s="1307"/>
      <c r="BW75" s="1307"/>
      <c r="BX75" s="1307">
        <v>6.5</v>
      </c>
      <c r="BY75" s="1307"/>
      <c r="BZ75" s="1307"/>
      <c r="CA75" s="1307"/>
      <c r="CB75" s="1307"/>
      <c r="CC75" s="1307"/>
      <c r="CD75" s="1307"/>
      <c r="CE75" s="1307"/>
      <c r="CF75" s="1307">
        <v>4.9000000000000004</v>
      </c>
      <c r="CG75" s="1307"/>
      <c r="CH75" s="1307"/>
      <c r="CI75" s="1307"/>
      <c r="CJ75" s="1307"/>
      <c r="CK75" s="1307"/>
      <c r="CL75" s="1307"/>
      <c r="CM75" s="1307"/>
      <c r="CN75" s="1307">
        <v>5.0999999999999996</v>
      </c>
      <c r="CO75" s="1307"/>
      <c r="CP75" s="1307"/>
      <c r="CQ75" s="1307"/>
      <c r="CR75" s="1307"/>
      <c r="CS75" s="1307"/>
      <c r="CT75" s="1307"/>
      <c r="CU75" s="1307"/>
      <c r="CV75" s="1307">
        <v>6.1</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33"/>
      <c r="L77" s="1333"/>
      <c r="M77" s="1333"/>
      <c r="N77" s="1333"/>
      <c r="AN77" s="1301" t="s">
        <v>606</v>
      </c>
      <c r="AO77" s="1301"/>
      <c r="AP77" s="1301"/>
      <c r="AQ77" s="1301"/>
      <c r="AR77" s="1301"/>
      <c r="AS77" s="1301"/>
      <c r="AT77" s="1301"/>
      <c r="AU77" s="1301"/>
      <c r="AV77" s="1301"/>
      <c r="AW77" s="1301"/>
      <c r="AX77" s="1301"/>
      <c r="AY77" s="1301"/>
      <c r="AZ77" s="1301"/>
      <c r="BA77" s="1301"/>
      <c r="BB77" s="1305" t="s">
        <v>607</v>
      </c>
      <c r="BC77" s="1305"/>
      <c r="BD77" s="1305"/>
      <c r="BE77" s="1305"/>
      <c r="BF77" s="1305"/>
      <c r="BG77" s="1305"/>
      <c r="BH77" s="1305"/>
      <c r="BI77" s="1305"/>
      <c r="BJ77" s="1305"/>
      <c r="BK77" s="1305"/>
      <c r="BL77" s="1305"/>
      <c r="BM77" s="1305"/>
      <c r="BN77" s="1305"/>
      <c r="BO77" s="1305"/>
      <c r="BP77" s="1307">
        <v>45.1</v>
      </c>
      <c r="BQ77" s="1307"/>
      <c r="BR77" s="1307"/>
      <c r="BS77" s="1307"/>
      <c r="BT77" s="1307"/>
      <c r="BU77" s="1307"/>
      <c r="BV77" s="1307"/>
      <c r="BW77" s="1307"/>
      <c r="BX77" s="1307">
        <v>37.4</v>
      </c>
      <c r="BY77" s="1307"/>
      <c r="BZ77" s="1307"/>
      <c r="CA77" s="1307"/>
      <c r="CB77" s="1307"/>
      <c r="CC77" s="1307"/>
      <c r="CD77" s="1307"/>
      <c r="CE77" s="1307"/>
      <c r="CF77" s="1307">
        <v>31</v>
      </c>
      <c r="CG77" s="1307"/>
      <c r="CH77" s="1307"/>
      <c r="CI77" s="1307"/>
      <c r="CJ77" s="1307"/>
      <c r="CK77" s="1307"/>
      <c r="CL77" s="1307"/>
      <c r="CM77" s="1307"/>
      <c r="CN77" s="1307">
        <v>30</v>
      </c>
      <c r="CO77" s="1307"/>
      <c r="CP77" s="1307"/>
      <c r="CQ77" s="1307"/>
      <c r="CR77" s="1307"/>
      <c r="CS77" s="1307"/>
      <c r="CT77" s="1307"/>
      <c r="CU77" s="1307"/>
      <c r="CV77" s="1307">
        <v>34</v>
      </c>
      <c r="CW77" s="1307"/>
      <c r="CX77" s="1307"/>
      <c r="CY77" s="1307"/>
      <c r="CZ77" s="1307"/>
      <c r="DA77" s="1307"/>
      <c r="DB77" s="1307"/>
      <c r="DC77" s="1307"/>
    </row>
    <row r="78" spans="2:107">
      <c r="B78" s="1276"/>
      <c r="G78" s="1295"/>
      <c r="H78" s="1295"/>
      <c r="I78" s="1295"/>
      <c r="J78" s="1295"/>
      <c r="K78" s="1333"/>
      <c r="L78" s="1333"/>
      <c r="M78" s="1333"/>
      <c r="N78" s="1333"/>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34"/>
      <c r="L79" s="1334"/>
      <c r="M79" s="1334"/>
      <c r="N79" s="1334"/>
      <c r="AN79" s="1301"/>
      <c r="AO79" s="1301"/>
      <c r="AP79" s="1301"/>
      <c r="AQ79" s="1301"/>
      <c r="AR79" s="1301"/>
      <c r="AS79" s="1301"/>
      <c r="AT79" s="1301"/>
      <c r="AU79" s="1301"/>
      <c r="AV79" s="1301"/>
      <c r="AW79" s="1301"/>
      <c r="AX79" s="1301"/>
      <c r="AY79" s="1301"/>
      <c r="AZ79" s="1301"/>
      <c r="BA79" s="1301"/>
      <c r="BB79" s="1305" t="s">
        <v>610</v>
      </c>
      <c r="BC79" s="1305"/>
      <c r="BD79" s="1305"/>
      <c r="BE79" s="1305"/>
      <c r="BF79" s="1305"/>
      <c r="BG79" s="1305"/>
      <c r="BH79" s="1305"/>
      <c r="BI79" s="1305"/>
      <c r="BJ79" s="1305"/>
      <c r="BK79" s="1305"/>
      <c r="BL79" s="1305"/>
      <c r="BM79" s="1305"/>
      <c r="BN79" s="1305"/>
      <c r="BO79" s="1305"/>
      <c r="BP79" s="1307">
        <v>7.1</v>
      </c>
      <c r="BQ79" s="1307"/>
      <c r="BR79" s="1307"/>
      <c r="BS79" s="1307"/>
      <c r="BT79" s="1307"/>
      <c r="BU79" s="1307"/>
      <c r="BV79" s="1307"/>
      <c r="BW79" s="1307"/>
      <c r="BX79" s="1307">
        <v>6.3</v>
      </c>
      <c r="BY79" s="1307"/>
      <c r="BZ79" s="1307"/>
      <c r="CA79" s="1307"/>
      <c r="CB79" s="1307"/>
      <c r="CC79" s="1307"/>
      <c r="CD79" s="1307"/>
      <c r="CE79" s="1307"/>
      <c r="CF79" s="1307">
        <v>5.2</v>
      </c>
      <c r="CG79" s="1307"/>
      <c r="CH79" s="1307"/>
      <c r="CI79" s="1307"/>
      <c r="CJ79" s="1307"/>
      <c r="CK79" s="1307"/>
      <c r="CL79" s="1307"/>
      <c r="CM79" s="1307"/>
      <c r="CN79" s="1307">
        <v>5</v>
      </c>
      <c r="CO79" s="1307"/>
      <c r="CP79" s="1307"/>
      <c r="CQ79" s="1307"/>
      <c r="CR79" s="1307"/>
      <c r="CS79" s="1307"/>
      <c r="CT79" s="1307"/>
      <c r="CU79" s="1307"/>
      <c r="CV79" s="1307">
        <v>5.9</v>
      </c>
      <c r="CW79" s="1307"/>
      <c r="CX79" s="1307"/>
      <c r="CY79" s="1307"/>
      <c r="CZ79" s="1307"/>
      <c r="DA79" s="1307"/>
      <c r="DB79" s="1307"/>
      <c r="DC79" s="1307"/>
    </row>
    <row r="80" spans="2:107">
      <c r="B80" s="1276"/>
      <c r="G80" s="1295"/>
      <c r="H80" s="1295"/>
      <c r="I80" s="1309"/>
      <c r="J80" s="1309"/>
      <c r="K80" s="1334"/>
      <c r="L80" s="1334"/>
      <c r="M80" s="1334"/>
      <c r="N80" s="1334"/>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36"/>
      <c r="AQ87" s="1336"/>
      <c r="BC87" s="1336"/>
      <c r="BO87" s="1336"/>
      <c r="CA87" s="1336"/>
      <c r="CM87" s="1336"/>
      <c r="CY87" s="1336"/>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SyJCIkCyuSa37EVkypX47u1v5BRNB+6YXOAQ34fqb4BdN3CjBBzWNDu9jEaWtmFDjir+Q9poxYTGH5/D6+/AQ==" saltValue="fE52n33wt7YE1yMDsso+r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8" zoomScale="85" zoomScaleNormal="8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wUvX1SGfk4kkqd3YNPGmHIbWNQ67TPHXiXPBFWn+Dfc+3+upPLVXvoJ27kcfH0Uo/rabVXQp6I2wWiUg66O3A==" saltValue="z9uB/hx5TVc04v3/A3Ak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25"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hdKYNpm+dB47BQHx17N50hL82BH04jnBB7JyWAFCKIRghgWlP6yx69C9qeGgudMf7aCPJUQSudmod1dbH7pEw==" saltValue="hSK10SgfursNt39Bn/Ee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53</v>
      </c>
      <c r="E2" s="154"/>
      <c r="F2" s="155" t="s">
        <v>554</v>
      </c>
      <c r="G2" s="156"/>
      <c r="H2" s="157"/>
    </row>
    <row r="3" spans="1:8">
      <c r="A3" s="153" t="s">
        <v>547</v>
      </c>
      <c r="B3" s="158"/>
      <c r="C3" s="159"/>
      <c r="D3" s="160">
        <v>23370</v>
      </c>
      <c r="E3" s="161"/>
      <c r="F3" s="162">
        <v>41862</v>
      </c>
      <c r="G3" s="163"/>
      <c r="H3" s="164"/>
    </row>
    <row r="4" spans="1:8">
      <c r="A4" s="165"/>
      <c r="B4" s="166"/>
      <c r="C4" s="167"/>
      <c r="D4" s="168">
        <v>12507</v>
      </c>
      <c r="E4" s="169"/>
      <c r="F4" s="170">
        <v>23710</v>
      </c>
      <c r="G4" s="171"/>
      <c r="H4" s="172"/>
    </row>
    <row r="5" spans="1:8">
      <c r="A5" s="153" t="s">
        <v>549</v>
      </c>
      <c r="B5" s="158"/>
      <c r="C5" s="159"/>
      <c r="D5" s="160">
        <v>24545</v>
      </c>
      <c r="E5" s="161"/>
      <c r="F5" s="162">
        <v>43554</v>
      </c>
      <c r="G5" s="163"/>
      <c r="H5" s="164"/>
    </row>
    <row r="6" spans="1:8">
      <c r="A6" s="165"/>
      <c r="B6" s="166"/>
      <c r="C6" s="167"/>
      <c r="D6" s="168">
        <v>13013</v>
      </c>
      <c r="E6" s="169"/>
      <c r="F6" s="170">
        <v>24811</v>
      </c>
      <c r="G6" s="171"/>
      <c r="H6" s="172"/>
    </row>
    <row r="7" spans="1:8">
      <c r="A7" s="153" t="s">
        <v>550</v>
      </c>
      <c r="B7" s="158"/>
      <c r="C7" s="159"/>
      <c r="D7" s="160">
        <v>42254</v>
      </c>
      <c r="E7" s="161"/>
      <c r="F7" s="162">
        <v>42581</v>
      </c>
      <c r="G7" s="163"/>
      <c r="H7" s="164"/>
    </row>
    <row r="8" spans="1:8">
      <c r="A8" s="165"/>
      <c r="B8" s="166"/>
      <c r="C8" s="167"/>
      <c r="D8" s="168">
        <v>25471</v>
      </c>
      <c r="E8" s="169"/>
      <c r="F8" s="170">
        <v>24354</v>
      </c>
      <c r="G8" s="171"/>
      <c r="H8" s="172"/>
    </row>
    <row r="9" spans="1:8">
      <c r="A9" s="153" t="s">
        <v>551</v>
      </c>
      <c r="B9" s="158"/>
      <c r="C9" s="159"/>
      <c r="D9" s="160">
        <v>57896</v>
      </c>
      <c r="E9" s="161"/>
      <c r="F9" s="162">
        <v>45426</v>
      </c>
      <c r="G9" s="163"/>
      <c r="H9" s="164"/>
    </row>
    <row r="10" spans="1:8">
      <c r="A10" s="165"/>
      <c r="B10" s="166"/>
      <c r="C10" s="167"/>
      <c r="D10" s="168">
        <v>31209</v>
      </c>
      <c r="E10" s="169"/>
      <c r="F10" s="170">
        <v>24508</v>
      </c>
      <c r="G10" s="171"/>
      <c r="H10" s="172"/>
    </row>
    <row r="11" spans="1:8">
      <c r="A11" s="153" t="s">
        <v>552</v>
      </c>
      <c r="B11" s="158"/>
      <c r="C11" s="159"/>
      <c r="D11" s="160">
        <v>40760</v>
      </c>
      <c r="E11" s="161"/>
      <c r="F11" s="162">
        <v>46457</v>
      </c>
      <c r="G11" s="163"/>
      <c r="H11" s="164"/>
    </row>
    <row r="12" spans="1:8">
      <c r="A12" s="165"/>
      <c r="B12" s="166"/>
      <c r="C12" s="173"/>
      <c r="D12" s="168">
        <v>26975</v>
      </c>
      <c r="E12" s="169"/>
      <c r="F12" s="170">
        <v>24020</v>
      </c>
      <c r="G12" s="171"/>
      <c r="H12" s="172"/>
    </row>
    <row r="13" spans="1:8">
      <c r="A13" s="153"/>
      <c r="B13" s="158"/>
      <c r="C13" s="174"/>
      <c r="D13" s="175">
        <v>37765</v>
      </c>
      <c r="E13" s="176"/>
      <c r="F13" s="177">
        <v>43976</v>
      </c>
      <c r="G13" s="178"/>
      <c r="H13" s="164"/>
    </row>
    <row r="14" spans="1:8">
      <c r="A14" s="165"/>
      <c r="B14" s="166"/>
      <c r="C14" s="167"/>
      <c r="D14" s="168">
        <v>21835</v>
      </c>
      <c r="E14" s="169"/>
      <c r="F14" s="170">
        <v>24281</v>
      </c>
      <c r="G14" s="171"/>
      <c r="H14" s="172"/>
    </row>
    <row r="17" spans="1:11">
      <c r="A17" s="149" t="s">
        <v>54</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55</v>
      </c>
      <c r="B19" s="179">
        <f>ROUND(VALUE(SUBSTITUTE(実質収支比率等に係る経年分析!F$48,"▲","-")),2)</f>
        <v>13.05</v>
      </c>
      <c r="C19" s="179">
        <f>ROUND(VALUE(SUBSTITUTE(実質収支比率等に係る経年分析!G$48,"▲","-")),2)</f>
        <v>8.01</v>
      </c>
      <c r="D19" s="179">
        <f>ROUND(VALUE(SUBSTITUTE(実質収支比率等に係る経年分析!H$48,"▲","-")),2)</f>
        <v>7.65</v>
      </c>
      <c r="E19" s="179">
        <f>ROUND(VALUE(SUBSTITUTE(実質収支比率等に係る経年分析!I$48,"▲","-")),2)</f>
        <v>9.17</v>
      </c>
      <c r="F19" s="179">
        <f>ROUND(VALUE(SUBSTITUTE(実質収支比率等に係る経年分析!J$48,"▲","-")),2)</f>
        <v>7.42</v>
      </c>
    </row>
    <row r="20" spans="1:11">
      <c r="A20" s="179" t="s">
        <v>56</v>
      </c>
      <c r="B20" s="179">
        <f>ROUND(VALUE(SUBSTITUTE(実質収支比率等に係る経年分析!F$47,"▲","-")),2)</f>
        <v>15.39</v>
      </c>
      <c r="C20" s="179">
        <f>ROUND(VALUE(SUBSTITUTE(実質収支比率等に係る経年分析!G$47,"▲","-")),2)</f>
        <v>21.13</v>
      </c>
      <c r="D20" s="179">
        <f>ROUND(VALUE(SUBSTITUTE(実質収支比率等に係る経年分析!H$47,"▲","-")),2)</f>
        <v>23.36</v>
      </c>
      <c r="E20" s="179">
        <f>ROUND(VALUE(SUBSTITUTE(実質収支比率等に係る経年分析!I$47,"▲","-")),2)</f>
        <v>15.01</v>
      </c>
      <c r="F20" s="179">
        <f>ROUND(VALUE(SUBSTITUTE(実質収支比率等に係る経年分析!J$47,"▲","-")),2)</f>
        <v>13.58</v>
      </c>
    </row>
    <row r="21" spans="1:11">
      <c r="A21" s="179" t="s">
        <v>57</v>
      </c>
      <c r="B21" s="179">
        <f>IF(ISNUMBER(VALUE(SUBSTITUTE(実質収支比率等に係る経年分析!F$49,"▲","-"))),ROUND(VALUE(SUBSTITUTE(実質収支比率等に係る経年分析!F$49,"▲","-")),2),NA())</f>
        <v>-1.05</v>
      </c>
      <c r="C21" s="179">
        <f>IF(ISNUMBER(VALUE(SUBSTITUTE(実質収支比率等に係る経年分析!G$49,"▲","-"))),ROUND(VALUE(SUBSTITUTE(実質収支比率等に係る経年分析!G$49,"▲","-")),2),NA())</f>
        <v>1</v>
      </c>
      <c r="D21" s="179">
        <f>IF(ISNUMBER(VALUE(SUBSTITUTE(実質収支比率等に係る経年分析!H$49,"▲","-"))),ROUND(VALUE(SUBSTITUTE(実質収支比率等に係る経年分析!H$49,"▲","-")),2),NA())</f>
        <v>2.1</v>
      </c>
      <c r="E21" s="179">
        <f>IF(ISNUMBER(VALUE(SUBSTITUTE(実質収支比率等に係る経年分析!I$49,"▲","-"))),ROUND(VALUE(SUBSTITUTE(実質収支比率等に係る経年分析!I$49,"▲","-")),2),NA())</f>
        <v>-6.38</v>
      </c>
      <c r="F21" s="179">
        <f>IF(ISNUMBER(VALUE(SUBSTITUTE(実質収支比率等に係る経年分析!J$49,"▲","-"))),ROUND(VALUE(SUBSTITUTE(実質収支比率等に係る経年分析!J$49,"▲","-")),2),NA())</f>
        <v>-2.37</v>
      </c>
    </row>
    <row r="24" spans="1:11">
      <c r="A24" s="149" t="s">
        <v>58</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59</v>
      </c>
      <c r="C26" s="180" t="s">
        <v>60</v>
      </c>
      <c r="D26" s="180" t="s">
        <v>59</v>
      </c>
      <c r="E26" s="180" t="s">
        <v>60</v>
      </c>
      <c r="F26" s="180" t="s">
        <v>59</v>
      </c>
      <c r="G26" s="180" t="s">
        <v>60</v>
      </c>
      <c r="H26" s="180" t="s">
        <v>59</v>
      </c>
      <c r="I26" s="180" t="s">
        <v>60</v>
      </c>
      <c r="J26" s="180" t="s">
        <v>59</v>
      </c>
      <c r="K26" s="180" t="s">
        <v>60</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交通災害共済事業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後期高齢者医療事業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小型自動車競走事業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c r="A32" s="180" t="str">
        <f>IF(連結実質赤字比率に係る赤字・黒字の構成分析!C$38="",NA(),連結実質赤字比率に係る赤字・黒字の構成分析!C$38)</f>
        <v>川口市下水道事業特別会計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0.63</v>
      </c>
    </row>
    <row r="33" spans="1:16">
      <c r="A33" s="180" t="str">
        <f>IF(連結実質赤字比率に係る赤字・黒字の構成分析!C$37="",NA(),連結実質赤字比率に係る赤字・黒字の構成分析!C$37)</f>
        <v>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0.68</v>
      </c>
    </row>
    <row r="34" spans="1:16">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2.02</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9.2100000000000009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v>
      </c>
    </row>
    <row r="39" spans="1:16">
      <c r="A39" s="149" t="s">
        <v>61</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c r="A42" s="181" t="s">
        <v>64</v>
      </c>
      <c r="B42" s="181"/>
      <c r="C42" s="181"/>
      <c r="D42" s="181">
        <f>'実質公債費比率（分子）の構造'!K$52</f>
        <v>16231</v>
      </c>
      <c r="E42" s="181"/>
      <c r="F42" s="181"/>
      <c r="G42" s="181">
        <f>'実質公債費比率（分子）の構造'!L$52</f>
        <v>15416</v>
      </c>
      <c r="H42" s="181"/>
      <c r="I42" s="181"/>
      <c r="J42" s="181">
        <f>'実質公債費比率（分子）の構造'!M$52</f>
        <v>15404</v>
      </c>
      <c r="K42" s="181"/>
      <c r="L42" s="181"/>
      <c r="M42" s="181">
        <f>'実質公債費比率（分子）の構造'!N$52</f>
        <v>14738</v>
      </c>
      <c r="N42" s="181"/>
      <c r="O42" s="181"/>
      <c r="P42" s="181">
        <f>'実質公債費比率（分子）の構造'!O$52</f>
        <v>14354</v>
      </c>
    </row>
    <row r="43" spans="1:16">
      <c r="A43" s="181" t="s">
        <v>65</v>
      </c>
      <c r="B43" s="181">
        <f>'実質公債費比率（分子）の構造'!K$51</f>
        <v>16</v>
      </c>
      <c r="C43" s="181"/>
      <c r="D43" s="181"/>
      <c r="E43" s="181">
        <f>'実質公債費比率（分子）の構造'!L$51</f>
        <v>8</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66</v>
      </c>
      <c r="B44" s="181">
        <f>'実質公債費比率（分子）の構造'!K$50</f>
        <v>1610</v>
      </c>
      <c r="C44" s="181"/>
      <c r="D44" s="181"/>
      <c r="E44" s="181">
        <f>'実質公債費比率（分子）の構造'!L$50</f>
        <v>112</v>
      </c>
      <c r="F44" s="181"/>
      <c r="G44" s="181"/>
      <c r="H44" s="181">
        <f>'実質公債費比率（分子）の構造'!M$50</f>
        <v>1152</v>
      </c>
      <c r="I44" s="181"/>
      <c r="J44" s="181"/>
      <c r="K44" s="181">
        <f>'実質公債費比率（分子）の構造'!N$50</f>
        <v>2433</v>
      </c>
      <c r="L44" s="181"/>
      <c r="M44" s="181"/>
      <c r="N44" s="181">
        <f>'実質公債費比率（分子）の構造'!O$50</f>
        <v>3968</v>
      </c>
      <c r="O44" s="181"/>
      <c r="P44" s="181"/>
    </row>
    <row r="45" spans="1:16">
      <c r="A45" s="181" t="s">
        <v>67</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68</v>
      </c>
      <c r="B46" s="181">
        <f>'実質公債費比率（分子）の構造'!K$48</f>
        <v>3110</v>
      </c>
      <c r="C46" s="181"/>
      <c r="D46" s="181"/>
      <c r="E46" s="181">
        <f>'実質公債費比率（分子）の構造'!L$48</f>
        <v>3062</v>
      </c>
      <c r="F46" s="181"/>
      <c r="G46" s="181"/>
      <c r="H46" s="181">
        <f>'実質公債費比率（分子）の構造'!M$48</f>
        <v>2646</v>
      </c>
      <c r="I46" s="181"/>
      <c r="J46" s="181"/>
      <c r="K46" s="181">
        <f>'実質公債費比率（分子）の構造'!N$48</f>
        <v>2538</v>
      </c>
      <c r="L46" s="181"/>
      <c r="M46" s="181"/>
      <c r="N46" s="181">
        <f>'実質公債費比率（分子）の構造'!O$48</f>
        <v>2972</v>
      </c>
      <c r="O46" s="181"/>
      <c r="P46" s="181"/>
    </row>
    <row r="47" spans="1:16">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71</v>
      </c>
      <c r="B49" s="181">
        <f>'実質公債費比率（分子）の構造'!K$45</f>
        <v>16468</v>
      </c>
      <c r="C49" s="181"/>
      <c r="D49" s="181"/>
      <c r="E49" s="181">
        <f>'実質公債費比率（分子）の構造'!L$45</f>
        <v>16460</v>
      </c>
      <c r="F49" s="181"/>
      <c r="G49" s="181"/>
      <c r="H49" s="181">
        <f>'実質公債費比率（分子）の構造'!M$45</f>
        <v>15734</v>
      </c>
      <c r="I49" s="181"/>
      <c r="J49" s="181"/>
      <c r="K49" s="181">
        <f>'実質公債費比率（分子）の構造'!N$45</f>
        <v>15580</v>
      </c>
      <c r="L49" s="181"/>
      <c r="M49" s="181"/>
      <c r="N49" s="181">
        <f>'実質公債費比率（分子）の構造'!O$45</f>
        <v>14867</v>
      </c>
      <c r="O49" s="181"/>
      <c r="P49" s="181"/>
    </row>
    <row r="50" spans="1:16">
      <c r="A50" s="181" t="s">
        <v>72</v>
      </c>
      <c r="B50" s="181" t="e">
        <f>NA()</f>
        <v>#N/A</v>
      </c>
      <c r="C50" s="181">
        <f>IF(ISNUMBER('実質公債費比率（分子）の構造'!K$53),'実質公債費比率（分子）の構造'!K$53,NA())</f>
        <v>4973</v>
      </c>
      <c r="D50" s="181" t="e">
        <f>NA()</f>
        <v>#N/A</v>
      </c>
      <c r="E50" s="181" t="e">
        <f>NA()</f>
        <v>#N/A</v>
      </c>
      <c r="F50" s="181">
        <f>IF(ISNUMBER('実質公債費比率（分子）の構造'!L$53),'実質公債費比率（分子）の構造'!L$53,NA())</f>
        <v>4226</v>
      </c>
      <c r="G50" s="181" t="e">
        <f>NA()</f>
        <v>#N/A</v>
      </c>
      <c r="H50" s="181" t="e">
        <f>NA()</f>
        <v>#N/A</v>
      </c>
      <c r="I50" s="181">
        <f>IF(ISNUMBER('実質公債費比率（分子）の構造'!M$53),'実質公債費比率（分子）の構造'!M$53,NA())</f>
        <v>4128</v>
      </c>
      <c r="J50" s="181" t="e">
        <f>NA()</f>
        <v>#N/A</v>
      </c>
      <c r="K50" s="181" t="e">
        <f>NA()</f>
        <v>#N/A</v>
      </c>
      <c r="L50" s="181">
        <f>IF(ISNUMBER('実質公債費比率（分子）の構造'!N$53),'実質公債費比率（分子）の構造'!N$53,NA())</f>
        <v>5813</v>
      </c>
      <c r="M50" s="181" t="e">
        <f>NA()</f>
        <v>#N/A</v>
      </c>
      <c r="N50" s="181" t="e">
        <f>NA()</f>
        <v>#N/A</v>
      </c>
      <c r="O50" s="181">
        <f>IF(ISNUMBER('実質公債費比率（分子）の構造'!O$53),'実質公債費比率（分子）の構造'!O$53,NA())</f>
        <v>7453</v>
      </c>
      <c r="P50" s="181" t="e">
        <f>NA()</f>
        <v>#N/A</v>
      </c>
    </row>
    <row r="53" spans="1:16">
      <c r="A53" s="149" t="s">
        <v>73</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c r="A56" s="180" t="s">
        <v>43</v>
      </c>
      <c r="B56" s="180"/>
      <c r="C56" s="180"/>
      <c r="D56" s="180">
        <f>'将来負担比率（分子）の構造'!I$52</f>
        <v>115213</v>
      </c>
      <c r="E56" s="180"/>
      <c r="F56" s="180"/>
      <c r="G56" s="180">
        <f>'将来負担比率（分子）の構造'!J$52</f>
        <v>114502</v>
      </c>
      <c r="H56" s="180"/>
      <c r="I56" s="180"/>
      <c r="J56" s="180">
        <f>'将来負担比率（分子）の構造'!K$52</f>
        <v>114964</v>
      </c>
      <c r="K56" s="180"/>
      <c r="L56" s="180"/>
      <c r="M56" s="180">
        <f>'将来負担比率（分子）の構造'!L$52</f>
        <v>116248</v>
      </c>
      <c r="N56" s="180"/>
      <c r="O56" s="180"/>
      <c r="P56" s="180">
        <f>'将来負担比率（分子）の構造'!M$52</f>
        <v>117036</v>
      </c>
    </row>
    <row r="57" spans="1:16">
      <c r="A57" s="180" t="s">
        <v>42</v>
      </c>
      <c r="B57" s="180"/>
      <c r="C57" s="180"/>
      <c r="D57" s="180">
        <f>'将来負担比率（分子）の構造'!I$51</f>
        <v>54242</v>
      </c>
      <c r="E57" s="180"/>
      <c r="F57" s="180"/>
      <c r="G57" s="180">
        <f>'将来負担比率（分子）の構造'!J$51</f>
        <v>57345</v>
      </c>
      <c r="H57" s="180"/>
      <c r="I57" s="180"/>
      <c r="J57" s="180">
        <f>'将来負担比率（分子）の構造'!K$51</f>
        <v>60863</v>
      </c>
      <c r="K57" s="180"/>
      <c r="L57" s="180"/>
      <c r="M57" s="180">
        <f>'将来負担比率（分子）の構造'!L$51</f>
        <v>60426</v>
      </c>
      <c r="N57" s="180"/>
      <c r="O57" s="180"/>
      <c r="P57" s="180">
        <f>'将来負担比率（分子）の構造'!M$51</f>
        <v>55158</v>
      </c>
    </row>
    <row r="58" spans="1:16">
      <c r="A58" s="180" t="s">
        <v>41</v>
      </c>
      <c r="B58" s="180"/>
      <c r="C58" s="180"/>
      <c r="D58" s="180">
        <f>'将来負担比率（分子）の構造'!I$50</f>
        <v>41743</v>
      </c>
      <c r="E58" s="180"/>
      <c r="F58" s="180"/>
      <c r="G58" s="180">
        <f>'将来負担比率（分子）の構造'!J$50</f>
        <v>53279</v>
      </c>
      <c r="H58" s="180"/>
      <c r="I58" s="180"/>
      <c r="J58" s="180">
        <f>'将来負担比率（分子）の構造'!K$50</f>
        <v>51933</v>
      </c>
      <c r="K58" s="180"/>
      <c r="L58" s="180"/>
      <c r="M58" s="180">
        <f>'将来負担比率（分子）の構造'!L$50</f>
        <v>50713</v>
      </c>
      <c r="N58" s="180"/>
      <c r="O58" s="180"/>
      <c r="P58" s="180">
        <f>'将来負担比率（分子）の構造'!M$50</f>
        <v>51701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908</v>
      </c>
      <c r="C61" s="180"/>
      <c r="D61" s="180"/>
      <c r="E61" s="180">
        <f>'将来負担比率（分子）の構造'!J$46</f>
        <v>1092</v>
      </c>
      <c r="F61" s="180"/>
      <c r="G61" s="180"/>
      <c r="H61" s="180">
        <f>'将来負担比率（分子）の構造'!K$46</f>
        <v>1203</v>
      </c>
      <c r="I61" s="180"/>
      <c r="J61" s="180"/>
      <c r="K61" s="180">
        <f>'将来負担比率（分子）の構造'!L$46</f>
        <v>1172</v>
      </c>
      <c r="L61" s="180"/>
      <c r="M61" s="180"/>
      <c r="N61" s="180">
        <f>'将来負担比率（分子）の構造'!M$46</f>
        <v>1082</v>
      </c>
      <c r="O61" s="180"/>
      <c r="P61" s="180"/>
    </row>
    <row r="62" spans="1:16">
      <c r="A62" s="180" t="s">
        <v>35</v>
      </c>
      <c r="B62" s="180">
        <f>'将来負担比率（分子）の構造'!I$45</f>
        <v>23332</v>
      </c>
      <c r="C62" s="180"/>
      <c r="D62" s="180"/>
      <c r="E62" s="180">
        <f>'将来負担比率（分子）の構造'!J$45</f>
        <v>22482</v>
      </c>
      <c r="F62" s="180"/>
      <c r="G62" s="180"/>
      <c r="H62" s="180">
        <f>'将来負担比率（分子）の構造'!K$45</f>
        <v>23340</v>
      </c>
      <c r="I62" s="180"/>
      <c r="J62" s="180"/>
      <c r="K62" s="180">
        <f>'将来負担比率（分子）の構造'!L$45</f>
        <v>23067</v>
      </c>
      <c r="L62" s="180"/>
      <c r="M62" s="180"/>
      <c r="N62" s="180">
        <f>'将来負担比率（分子）の構造'!M$45</f>
        <v>23292</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37327</v>
      </c>
      <c r="C64" s="180"/>
      <c r="D64" s="180"/>
      <c r="E64" s="180">
        <f>'将来負担比率（分子）の構造'!J$43</f>
        <v>35717</v>
      </c>
      <c r="F64" s="180"/>
      <c r="G64" s="180"/>
      <c r="H64" s="180">
        <f>'将来負担比率（分子）の構造'!K$43</f>
        <v>32339</v>
      </c>
      <c r="I64" s="180"/>
      <c r="J64" s="180"/>
      <c r="K64" s="180">
        <f>'将来負担比率（分子）の構造'!L$43</f>
        <v>29559</v>
      </c>
      <c r="L64" s="180"/>
      <c r="M64" s="180"/>
      <c r="N64" s="180">
        <f>'将来負担比率（分子）の構造'!M$43</f>
        <v>29166</v>
      </c>
      <c r="O64" s="180"/>
      <c r="P64" s="180"/>
    </row>
    <row r="65" spans="1:16">
      <c r="A65" s="180" t="s">
        <v>32</v>
      </c>
      <c r="B65" s="180">
        <f>'将来負担比率（分子）の構造'!I$42</f>
        <v>16010</v>
      </c>
      <c r="C65" s="180"/>
      <c r="D65" s="180"/>
      <c r="E65" s="180">
        <f>'将来負担比率（分子）の構造'!J$42</f>
        <v>15086</v>
      </c>
      <c r="F65" s="180"/>
      <c r="G65" s="180"/>
      <c r="H65" s="180">
        <f>'将来負担比率（分子）の構造'!K$42</f>
        <v>13724</v>
      </c>
      <c r="I65" s="180"/>
      <c r="J65" s="180"/>
      <c r="K65" s="180">
        <f>'将来負担比率（分子）の構造'!L$42</f>
        <v>11284</v>
      </c>
      <c r="L65" s="180"/>
      <c r="M65" s="180"/>
      <c r="N65" s="180">
        <f>'将来負担比率（分子）の構造'!M$42</f>
        <v>7386</v>
      </c>
      <c r="O65" s="180"/>
      <c r="P65" s="180"/>
    </row>
    <row r="66" spans="1:16">
      <c r="A66" s="180" t="s">
        <v>31</v>
      </c>
      <c r="B66" s="180">
        <f>'将来負担比率（分子）の構造'!I$41</f>
        <v>165473</v>
      </c>
      <c r="C66" s="180"/>
      <c r="D66" s="180"/>
      <c r="E66" s="180">
        <f>'将来負担比率（分子）の構造'!J$41</f>
        <v>161518</v>
      </c>
      <c r="F66" s="180"/>
      <c r="G66" s="180"/>
      <c r="H66" s="180">
        <f>'将来負担比率（分子）の構造'!K$41</f>
        <v>162525</v>
      </c>
      <c r="I66" s="180"/>
      <c r="J66" s="180"/>
      <c r="K66" s="180">
        <f>'将来負担比率（分子）の構造'!L$41</f>
        <v>168288</v>
      </c>
      <c r="L66" s="180"/>
      <c r="M66" s="180"/>
      <c r="N66" s="180">
        <f>'将来負担比率（分子）の構造'!M$41</f>
        <v>166807</v>
      </c>
      <c r="O66" s="180"/>
      <c r="P66" s="180"/>
    </row>
    <row r="67" spans="1:16">
      <c r="A67" s="180" t="s">
        <v>76</v>
      </c>
      <c r="B67" s="180" t="e">
        <f>NA()</f>
        <v>#N/A</v>
      </c>
      <c r="C67" s="180">
        <f>IF(ISNUMBER('将来負担比率（分子）の構造'!I$53), IF('将来負担比率（分子）の構造'!I$53 &lt; 0, 0, '将来負担比率（分子）の構造'!I$53), NA())</f>
        <v>31853</v>
      </c>
      <c r="D67" s="180" t="e">
        <f>NA()</f>
        <v>#N/A</v>
      </c>
      <c r="E67" s="180" t="e">
        <f>NA()</f>
        <v>#N/A</v>
      </c>
      <c r="F67" s="180">
        <f>IF(ISNUMBER('将来負担比率（分子）の構造'!J$53), IF('将来負担比率（分子）の構造'!J$53 &lt; 0, 0, '将来負担比率（分子）の構造'!J$53), NA())</f>
        <v>10770</v>
      </c>
      <c r="G67" s="180" t="e">
        <f>NA()</f>
        <v>#N/A</v>
      </c>
      <c r="H67" s="180" t="e">
        <f>NA()</f>
        <v>#N/A</v>
      </c>
      <c r="I67" s="180">
        <f>IF(ISNUMBER('将来負担比率（分子）の構造'!K$53), IF('将来負担比率（分子）の構造'!K$53 &lt; 0, 0, '将来負担比率（分子）の構造'!K$53), NA())</f>
        <v>5370</v>
      </c>
      <c r="J67" s="180" t="e">
        <f>NA()</f>
        <v>#N/A</v>
      </c>
      <c r="K67" s="180" t="e">
        <f>NA()</f>
        <v>#N/A</v>
      </c>
      <c r="L67" s="180">
        <f>IF(ISNUMBER('将来負担比率（分子）の構造'!L$53), IF('将来負担比率（分子）の構造'!L$53 &lt; 0, 0, '将来負担比率（分子）の構造'!L$53), NA())</f>
        <v>5982</v>
      </c>
      <c r="M67" s="180" t="e">
        <f>NA()</f>
        <v>#N/A</v>
      </c>
      <c r="N67" s="180" t="e">
        <f>NA()</f>
        <v>#N/A</v>
      </c>
      <c r="O67" s="180">
        <f>IF(ISNUMBER('将来負担比率（分子）の構造'!M$53), IF('将来負担比率（分子）の構造'!M$53 &lt; 0, 0, '将来負担比率（分子）の構造'!M$53), NA())</f>
        <v>3837</v>
      </c>
      <c r="P67" s="180" t="e">
        <f>NA()</f>
        <v>#N/A</v>
      </c>
    </row>
    <row r="70" spans="1:16">
      <c r="A70" s="182" t="s">
        <v>77</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78</v>
      </c>
      <c r="B72" s="184">
        <f>基金残高に係る経年分析!F55</f>
        <v>23729</v>
      </c>
      <c r="C72" s="184">
        <f>基金残高に係る経年分析!G55</f>
        <v>15470</v>
      </c>
      <c r="D72" s="184">
        <f>基金残高に係る経年分析!H55</f>
        <v>14487</v>
      </c>
    </row>
    <row r="73" spans="1:16">
      <c r="A73" s="183" t="s">
        <v>79</v>
      </c>
      <c r="B73" s="184">
        <f>基金残高に係る経年分析!F56</f>
        <v>5023</v>
      </c>
      <c r="C73" s="184">
        <f>基金残高に係る経年分析!G56</f>
        <v>5178</v>
      </c>
      <c r="D73" s="184">
        <f>基金残高に係る経年分析!H56</f>
        <v>5155</v>
      </c>
    </row>
    <row r="74" spans="1:16">
      <c r="A74" s="183" t="s">
        <v>80</v>
      </c>
      <c r="B74" s="184">
        <f>基金残高に係る経年分析!F57</f>
        <v>25312</v>
      </c>
      <c r="C74" s="184">
        <f>基金残高に係る経年分析!G57</f>
        <v>30195</v>
      </c>
      <c r="D74" s="184">
        <f>基金残高に係る経年分析!H57</f>
        <v>29678</v>
      </c>
    </row>
  </sheetData>
  <sheetProtection algorithmName="SHA-512" hashValue="nY3ph/lORzu9KQYwJ5h5VI6z4lptFxlprCmQK8WZUvfJ5G/KuSpOnuRcGTLPajEprStKxiyJzWbAaE9q6s3JtA==" saltValue="nTOq6WY/YsyI+YGQp68l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P19" sqref="AP19:BF19"/>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227</v>
      </c>
      <c r="C5" s="723"/>
      <c r="D5" s="723"/>
      <c r="E5" s="723"/>
      <c r="F5" s="723"/>
      <c r="G5" s="723"/>
      <c r="H5" s="723"/>
      <c r="I5" s="723"/>
      <c r="J5" s="723"/>
      <c r="K5" s="723"/>
      <c r="L5" s="723"/>
      <c r="M5" s="723"/>
      <c r="N5" s="723"/>
      <c r="O5" s="723"/>
      <c r="P5" s="723"/>
      <c r="Q5" s="724"/>
      <c r="R5" s="688">
        <v>96253735</v>
      </c>
      <c r="S5" s="689"/>
      <c r="T5" s="689"/>
      <c r="U5" s="689"/>
      <c r="V5" s="689"/>
      <c r="W5" s="689"/>
      <c r="X5" s="689"/>
      <c r="Y5" s="735"/>
      <c r="Z5" s="753">
        <v>48.2</v>
      </c>
      <c r="AA5" s="753"/>
      <c r="AB5" s="753"/>
      <c r="AC5" s="753"/>
      <c r="AD5" s="754">
        <v>87536106</v>
      </c>
      <c r="AE5" s="754"/>
      <c r="AF5" s="754"/>
      <c r="AG5" s="754"/>
      <c r="AH5" s="754"/>
      <c r="AI5" s="754"/>
      <c r="AJ5" s="754"/>
      <c r="AK5" s="754"/>
      <c r="AL5" s="736">
        <v>83.5</v>
      </c>
      <c r="AM5" s="705"/>
      <c r="AN5" s="705"/>
      <c r="AO5" s="737"/>
      <c r="AP5" s="722" t="s">
        <v>228</v>
      </c>
      <c r="AQ5" s="723"/>
      <c r="AR5" s="723"/>
      <c r="AS5" s="723"/>
      <c r="AT5" s="723"/>
      <c r="AU5" s="723"/>
      <c r="AV5" s="723"/>
      <c r="AW5" s="723"/>
      <c r="AX5" s="723"/>
      <c r="AY5" s="723"/>
      <c r="AZ5" s="723"/>
      <c r="BA5" s="723"/>
      <c r="BB5" s="723"/>
      <c r="BC5" s="723"/>
      <c r="BD5" s="723"/>
      <c r="BE5" s="723"/>
      <c r="BF5" s="724"/>
      <c r="BG5" s="623">
        <v>86020395</v>
      </c>
      <c r="BH5" s="626"/>
      <c r="BI5" s="626"/>
      <c r="BJ5" s="626"/>
      <c r="BK5" s="626"/>
      <c r="BL5" s="626"/>
      <c r="BM5" s="626"/>
      <c r="BN5" s="627"/>
      <c r="BO5" s="685">
        <v>89.4</v>
      </c>
      <c r="BP5" s="685"/>
      <c r="BQ5" s="685"/>
      <c r="BR5" s="685"/>
      <c r="BS5" s="686">
        <v>551007</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c r="B6" s="620" t="s">
        <v>232</v>
      </c>
      <c r="C6" s="621"/>
      <c r="D6" s="621"/>
      <c r="E6" s="621"/>
      <c r="F6" s="621"/>
      <c r="G6" s="621"/>
      <c r="H6" s="621"/>
      <c r="I6" s="621"/>
      <c r="J6" s="621"/>
      <c r="K6" s="621"/>
      <c r="L6" s="621"/>
      <c r="M6" s="621"/>
      <c r="N6" s="621"/>
      <c r="O6" s="621"/>
      <c r="P6" s="621"/>
      <c r="Q6" s="622"/>
      <c r="R6" s="623">
        <v>942171</v>
      </c>
      <c r="S6" s="626"/>
      <c r="T6" s="626"/>
      <c r="U6" s="626"/>
      <c r="V6" s="626"/>
      <c r="W6" s="626"/>
      <c r="X6" s="626"/>
      <c r="Y6" s="627"/>
      <c r="Z6" s="685">
        <v>0.5</v>
      </c>
      <c r="AA6" s="685"/>
      <c r="AB6" s="685"/>
      <c r="AC6" s="685"/>
      <c r="AD6" s="686">
        <v>942171</v>
      </c>
      <c r="AE6" s="686"/>
      <c r="AF6" s="686"/>
      <c r="AG6" s="686"/>
      <c r="AH6" s="686"/>
      <c r="AI6" s="686"/>
      <c r="AJ6" s="686"/>
      <c r="AK6" s="686"/>
      <c r="AL6" s="628">
        <v>0.9</v>
      </c>
      <c r="AM6" s="629"/>
      <c r="AN6" s="629"/>
      <c r="AO6" s="687"/>
      <c r="AP6" s="620" t="s">
        <v>233</v>
      </c>
      <c r="AQ6" s="621"/>
      <c r="AR6" s="621"/>
      <c r="AS6" s="621"/>
      <c r="AT6" s="621"/>
      <c r="AU6" s="621"/>
      <c r="AV6" s="621"/>
      <c r="AW6" s="621"/>
      <c r="AX6" s="621"/>
      <c r="AY6" s="621"/>
      <c r="AZ6" s="621"/>
      <c r="BA6" s="621"/>
      <c r="BB6" s="621"/>
      <c r="BC6" s="621"/>
      <c r="BD6" s="621"/>
      <c r="BE6" s="621"/>
      <c r="BF6" s="622"/>
      <c r="BG6" s="623">
        <v>86020395</v>
      </c>
      <c r="BH6" s="626"/>
      <c r="BI6" s="626"/>
      <c r="BJ6" s="626"/>
      <c r="BK6" s="626"/>
      <c r="BL6" s="626"/>
      <c r="BM6" s="626"/>
      <c r="BN6" s="627"/>
      <c r="BO6" s="685">
        <v>89.4</v>
      </c>
      <c r="BP6" s="685"/>
      <c r="BQ6" s="685"/>
      <c r="BR6" s="685"/>
      <c r="BS6" s="686">
        <v>551007</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881405</v>
      </c>
      <c r="CS6" s="626"/>
      <c r="CT6" s="626"/>
      <c r="CU6" s="626"/>
      <c r="CV6" s="626"/>
      <c r="CW6" s="626"/>
      <c r="CX6" s="626"/>
      <c r="CY6" s="627"/>
      <c r="CZ6" s="736">
        <v>0.5</v>
      </c>
      <c r="DA6" s="705"/>
      <c r="DB6" s="705"/>
      <c r="DC6" s="739"/>
      <c r="DD6" s="631" t="s">
        <v>130</v>
      </c>
      <c r="DE6" s="626"/>
      <c r="DF6" s="626"/>
      <c r="DG6" s="626"/>
      <c r="DH6" s="626"/>
      <c r="DI6" s="626"/>
      <c r="DJ6" s="626"/>
      <c r="DK6" s="626"/>
      <c r="DL6" s="626"/>
      <c r="DM6" s="626"/>
      <c r="DN6" s="626"/>
      <c r="DO6" s="626"/>
      <c r="DP6" s="627"/>
      <c r="DQ6" s="631">
        <v>881402</v>
      </c>
      <c r="DR6" s="626"/>
      <c r="DS6" s="626"/>
      <c r="DT6" s="626"/>
      <c r="DU6" s="626"/>
      <c r="DV6" s="626"/>
      <c r="DW6" s="626"/>
      <c r="DX6" s="626"/>
      <c r="DY6" s="626"/>
      <c r="DZ6" s="626"/>
      <c r="EA6" s="626"/>
      <c r="EB6" s="626"/>
      <c r="EC6" s="666"/>
    </row>
    <row r="7" spans="2:143" ht="11.25" customHeight="1">
      <c r="B7" s="620" t="s">
        <v>235</v>
      </c>
      <c r="C7" s="621"/>
      <c r="D7" s="621"/>
      <c r="E7" s="621"/>
      <c r="F7" s="621"/>
      <c r="G7" s="621"/>
      <c r="H7" s="621"/>
      <c r="I7" s="621"/>
      <c r="J7" s="621"/>
      <c r="K7" s="621"/>
      <c r="L7" s="621"/>
      <c r="M7" s="621"/>
      <c r="N7" s="621"/>
      <c r="O7" s="621"/>
      <c r="P7" s="621"/>
      <c r="Q7" s="622"/>
      <c r="R7" s="623">
        <v>132369</v>
      </c>
      <c r="S7" s="626"/>
      <c r="T7" s="626"/>
      <c r="U7" s="626"/>
      <c r="V7" s="626"/>
      <c r="W7" s="626"/>
      <c r="X7" s="626"/>
      <c r="Y7" s="627"/>
      <c r="Z7" s="685">
        <v>0.1</v>
      </c>
      <c r="AA7" s="685"/>
      <c r="AB7" s="685"/>
      <c r="AC7" s="685"/>
      <c r="AD7" s="686">
        <v>132369</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43919088</v>
      </c>
      <c r="BH7" s="626"/>
      <c r="BI7" s="626"/>
      <c r="BJ7" s="626"/>
      <c r="BK7" s="626"/>
      <c r="BL7" s="626"/>
      <c r="BM7" s="626"/>
      <c r="BN7" s="627"/>
      <c r="BO7" s="685">
        <v>45.6</v>
      </c>
      <c r="BP7" s="685"/>
      <c r="BQ7" s="685"/>
      <c r="BR7" s="685"/>
      <c r="BS7" s="686">
        <v>551007</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12747054</v>
      </c>
      <c r="CS7" s="626"/>
      <c r="CT7" s="626"/>
      <c r="CU7" s="626"/>
      <c r="CV7" s="626"/>
      <c r="CW7" s="626"/>
      <c r="CX7" s="626"/>
      <c r="CY7" s="627"/>
      <c r="CZ7" s="685">
        <v>6.7</v>
      </c>
      <c r="DA7" s="685"/>
      <c r="DB7" s="685"/>
      <c r="DC7" s="685"/>
      <c r="DD7" s="631">
        <v>1745437</v>
      </c>
      <c r="DE7" s="626"/>
      <c r="DF7" s="626"/>
      <c r="DG7" s="626"/>
      <c r="DH7" s="626"/>
      <c r="DI7" s="626"/>
      <c r="DJ7" s="626"/>
      <c r="DK7" s="626"/>
      <c r="DL7" s="626"/>
      <c r="DM7" s="626"/>
      <c r="DN7" s="626"/>
      <c r="DO7" s="626"/>
      <c r="DP7" s="627"/>
      <c r="DQ7" s="631">
        <v>10073515</v>
      </c>
      <c r="DR7" s="626"/>
      <c r="DS7" s="626"/>
      <c r="DT7" s="626"/>
      <c r="DU7" s="626"/>
      <c r="DV7" s="626"/>
      <c r="DW7" s="626"/>
      <c r="DX7" s="626"/>
      <c r="DY7" s="626"/>
      <c r="DZ7" s="626"/>
      <c r="EA7" s="626"/>
      <c r="EB7" s="626"/>
      <c r="EC7" s="666"/>
    </row>
    <row r="8" spans="2:143" ht="11.25" customHeight="1">
      <c r="B8" s="620" t="s">
        <v>238</v>
      </c>
      <c r="C8" s="621"/>
      <c r="D8" s="621"/>
      <c r="E8" s="621"/>
      <c r="F8" s="621"/>
      <c r="G8" s="621"/>
      <c r="H8" s="621"/>
      <c r="I8" s="621"/>
      <c r="J8" s="621"/>
      <c r="K8" s="621"/>
      <c r="L8" s="621"/>
      <c r="M8" s="621"/>
      <c r="N8" s="621"/>
      <c r="O8" s="621"/>
      <c r="P8" s="621"/>
      <c r="Q8" s="622"/>
      <c r="R8" s="623">
        <v>368635</v>
      </c>
      <c r="S8" s="626"/>
      <c r="T8" s="626"/>
      <c r="U8" s="626"/>
      <c r="V8" s="626"/>
      <c r="W8" s="626"/>
      <c r="X8" s="626"/>
      <c r="Y8" s="627"/>
      <c r="Z8" s="685">
        <v>0.2</v>
      </c>
      <c r="AA8" s="685"/>
      <c r="AB8" s="685"/>
      <c r="AC8" s="685"/>
      <c r="AD8" s="686">
        <v>368635</v>
      </c>
      <c r="AE8" s="686"/>
      <c r="AF8" s="686"/>
      <c r="AG8" s="686"/>
      <c r="AH8" s="686"/>
      <c r="AI8" s="686"/>
      <c r="AJ8" s="686"/>
      <c r="AK8" s="686"/>
      <c r="AL8" s="628">
        <v>0.4</v>
      </c>
      <c r="AM8" s="629"/>
      <c r="AN8" s="629"/>
      <c r="AO8" s="687"/>
      <c r="AP8" s="620" t="s">
        <v>239</v>
      </c>
      <c r="AQ8" s="621"/>
      <c r="AR8" s="621"/>
      <c r="AS8" s="621"/>
      <c r="AT8" s="621"/>
      <c r="AU8" s="621"/>
      <c r="AV8" s="621"/>
      <c r="AW8" s="621"/>
      <c r="AX8" s="621"/>
      <c r="AY8" s="621"/>
      <c r="AZ8" s="621"/>
      <c r="BA8" s="621"/>
      <c r="BB8" s="621"/>
      <c r="BC8" s="621"/>
      <c r="BD8" s="621"/>
      <c r="BE8" s="621"/>
      <c r="BF8" s="622"/>
      <c r="BG8" s="623">
        <v>1083300</v>
      </c>
      <c r="BH8" s="626"/>
      <c r="BI8" s="626"/>
      <c r="BJ8" s="626"/>
      <c r="BK8" s="626"/>
      <c r="BL8" s="626"/>
      <c r="BM8" s="626"/>
      <c r="BN8" s="627"/>
      <c r="BO8" s="685">
        <v>1.1000000000000001</v>
      </c>
      <c r="BP8" s="685"/>
      <c r="BQ8" s="685"/>
      <c r="BR8" s="685"/>
      <c r="BS8" s="631" t="s">
        <v>130</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87161670</v>
      </c>
      <c r="CS8" s="626"/>
      <c r="CT8" s="626"/>
      <c r="CU8" s="626"/>
      <c r="CV8" s="626"/>
      <c r="CW8" s="626"/>
      <c r="CX8" s="626"/>
      <c r="CY8" s="627"/>
      <c r="CZ8" s="685">
        <v>46.1</v>
      </c>
      <c r="DA8" s="685"/>
      <c r="DB8" s="685"/>
      <c r="DC8" s="685"/>
      <c r="DD8" s="631">
        <v>2752400</v>
      </c>
      <c r="DE8" s="626"/>
      <c r="DF8" s="626"/>
      <c r="DG8" s="626"/>
      <c r="DH8" s="626"/>
      <c r="DI8" s="626"/>
      <c r="DJ8" s="626"/>
      <c r="DK8" s="626"/>
      <c r="DL8" s="626"/>
      <c r="DM8" s="626"/>
      <c r="DN8" s="626"/>
      <c r="DO8" s="626"/>
      <c r="DP8" s="627"/>
      <c r="DQ8" s="631">
        <v>42027644</v>
      </c>
      <c r="DR8" s="626"/>
      <c r="DS8" s="626"/>
      <c r="DT8" s="626"/>
      <c r="DU8" s="626"/>
      <c r="DV8" s="626"/>
      <c r="DW8" s="626"/>
      <c r="DX8" s="626"/>
      <c r="DY8" s="626"/>
      <c r="DZ8" s="626"/>
      <c r="EA8" s="626"/>
      <c r="EB8" s="626"/>
      <c r="EC8" s="666"/>
    </row>
    <row r="9" spans="2:143" ht="11.25" customHeight="1">
      <c r="B9" s="620" t="s">
        <v>241</v>
      </c>
      <c r="C9" s="621"/>
      <c r="D9" s="621"/>
      <c r="E9" s="621"/>
      <c r="F9" s="621"/>
      <c r="G9" s="621"/>
      <c r="H9" s="621"/>
      <c r="I9" s="621"/>
      <c r="J9" s="621"/>
      <c r="K9" s="621"/>
      <c r="L9" s="621"/>
      <c r="M9" s="621"/>
      <c r="N9" s="621"/>
      <c r="O9" s="621"/>
      <c r="P9" s="621"/>
      <c r="Q9" s="622"/>
      <c r="R9" s="623">
        <v>340005</v>
      </c>
      <c r="S9" s="626"/>
      <c r="T9" s="626"/>
      <c r="U9" s="626"/>
      <c r="V9" s="626"/>
      <c r="W9" s="626"/>
      <c r="X9" s="626"/>
      <c r="Y9" s="627"/>
      <c r="Z9" s="685">
        <v>0.2</v>
      </c>
      <c r="AA9" s="685"/>
      <c r="AB9" s="685"/>
      <c r="AC9" s="685"/>
      <c r="AD9" s="686">
        <v>340005</v>
      </c>
      <c r="AE9" s="686"/>
      <c r="AF9" s="686"/>
      <c r="AG9" s="686"/>
      <c r="AH9" s="686"/>
      <c r="AI9" s="686"/>
      <c r="AJ9" s="686"/>
      <c r="AK9" s="686"/>
      <c r="AL9" s="628">
        <v>0.3</v>
      </c>
      <c r="AM9" s="629"/>
      <c r="AN9" s="629"/>
      <c r="AO9" s="687"/>
      <c r="AP9" s="620" t="s">
        <v>242</v>
      </c>
      <c r="AQ9" s="621"/>
      <c r="AR9" s="621"/>
      <c r="AS9" s="621"/>
      <c r="AT9" s="621"/>
      <c r="AU9" s="621"/>
      <c r="AV9" s="621"/>
      <c r="AW9" s="621"/>
      <c r="AX9" s="621"/>
      <c r="AY9" s="621"/>
      <c r="AZ9" s="621"/>
      <c r="BA9" s="621"/>
      <c r="BB9" s="621"/>
      <c r="BC9" s="621"/>
      <c r="BD9" s="621"/>
      <c r="BE9" s="621"/>
      <c r="BF9" s="622"/>
      <c r="BG9" s="623">
        <v>37994170</v>
      </c>
      <c r="BH9" s="626"/>
      <c r="BI9" s="626"/>
      <c r="BJ9" s="626"/>
      <c r="BK9" s="626"/>
      <c r="BL9" s="626"/>
      <c r="BM9" s="626"/>
      <c r="BN9" s="627"/>
      <c r="BO9" s="685">
        <v>39.5</v>
      </c>
      <c r="BP9" s="685"/>
      <c r="BQ9" s="685"/>
      <c r="BR9" s="685"/>
      <c r="BS9" s="631" t="s">
        <v>130</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16167920</v>
      </c>
      <c r="CS9" s="626"/>
      <c r="CT9" s="626"/>
      <c r="CU9" s="626"/>
      <c r="CV9" s="626"/>
      <c r="CW9" s="626"/>
      <c r="CX9" s="626"/>
      <c r="CY9" s="627"/>
      <c r="CZ9" s="685">
        <v>8.6</v>
      </c>
      <c r="DA9" s="685"/>
      <c r="DB9" s="685"/>
      <c r="DC9" s="685"/>
      <c r="DD9" s="631">
        <v>251474</v>
      </c>
      <c r="DE9" s="626"/>
      <c r="DF9" s="626"/>
      <c r="DG9" s="626"/>
      <c r="DH9" s="626"/>
      <c r="DI9" s="626"/>
      <c r="DJ9" s="626"/>
      <c r="DK9" s="626"/>
      <c r="DL9" s="626"/>
      <c r="DM9" s="626"/>
      <c r="DN9" s="626"/>
      <c r="DO9" s="626"/>
      <c r="DP9" s="627"/>
      <c r="DQ9" s="631">
        <v>13663159</v>
      </c>
      <c r="DR9" s="626"/>
      <c r="DS9" s="626"/>
      <c r="DT9" s="626"/>
      <c r="DU9" s="626"/>
      <c r="DV9" s="626"/>
      <c r="DW9" s="626"/>
      <c r="DX9" s="626"/>
      <c r="DY9" s="626"/>
      <c r="DZ9" s="626"/>
      <c r="EA9" s="626"/>
      <c r="EB9" s="626"/>
      <c r="EC9" s="666"/>
    </row>
    <row r="10" spans="2:143" ht="11.25" customHeight="1">
      <c r="B10" s="620" t="s">
        <v>244</v>
      </c>
      <c r="C10" s="621"/>
      <c r="D10" s="621"/>
      <c r="E10" s="621"/>
      <c r="F10" s="621"/>
      <c r="G10" s="621"/>
      <c r="H10" s="621"/>
      <c r="I10" s="621"/>
      <c r="J10" s="621"/>
      <c r="K10" s="621"/>
      <c r="L10" s="621"/>
      <c r="M10" s="621"/>
      <c r="N10" s="621"/>
      <c r="O10" s="621"/>
      <c r="P10" s="621"/>
      <c r="Q10" s="622"/>
      <c r="R10" s="623" t="s">
        <v>130</v>
      </c>
      <c r="S10" s="626"/>
      <c r="T10" s="626"/>
      <c r="U10" s="626"/>
      <c r="V10" s="626"/>
      <c r="W10" s="626"/>
      <c r="X10" s="626"/>
      <c r="Y10" s="627"/>
      <c r="Z10" s="685" t="s">
        <v>245</v>
      </c>
      <c r="AA10" s="685"/>
      <c r="AB10" s="685"/>
      <c r="AC10" s="685"/>
      <c r="AD10" s="686" t="s">
        <v>130</v>
      </c>
      <c r="AE10" s="686"/>
      <c r="AF10" s="686"/>
      <c r="AG10" s="686"/>
      <c r="AH10" s="686"/>
      <c r="AI10" s="686"/>
      <c r="AJ10" s="686"/>
      <c r="AK10" s="686"/>
      <c r="AL10" s="628" t="s">
        <v>245</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1558774</v>
      </c>
      <c r="BH10" s="626"/>
      <c r="BI10" s="626"/>
      <c r="BJ10" s="626"/>
      <c r="BK10" s="626"/>
      <c r="BL10" s="626"/>
      <c r="BM10" s="626"/>
      <c r="BN10" s="627"/>
      <c r="BO10" s="685">
        <v>1.6</v>
      </c>
      <c r="BP10" s="685"/>
      <c r="BQ10" s="685"/>
      <c r="BR10" s="685"/>
      <c r="BS10" s="631" t="s">
        <v>130</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435974</v>
      </c>
      <c r="CS10" s="626"/>
      <c r="CT10" s="626"/>
      <c r="CU10" s="626"/>
      <c r="CV10" s="626"/>
      <c r="CW10" s="626"/>
      <c r="CX10" s="626"/>
      <c r="CY10" s="627"/>
      <c r="CZ10" s="685">
        <v>0.2</v>
      </c>
      <c r="DA10" s="685"/>
      <c r="DB10" s="685"/>
      <c r="DC10" s="685"/>
      <c r="DD10" s="631">
        <v>159083</v>
      </c>
      <c r="DE10" s="626"/>
      <c r="DF10" s="626"/>
      <c r="DG10" s="626"/>
      <c r="DH10" s="626"/>
      <c r="DI10" s="626"/>
      <c r="DJ10" s="626"/>
      <c r="DK10" s="626"/>
      <c r="DL10" s="626"/>
      <c r="DM10" s="626"/>
      <c r="DN10" s="626"/>
      <c r="DO10" s="626"/>
      <c r="DP10" s="627"/>
      <c r="DQ10" s="631">
        <v>246609</v>
      </c>
      <c r="DR10" s="626"/>
      <c r="DS10" s="626"/>
      <c r="DT10" s="626"/>
      <c r="DU10" s="626"/>
      <c r="DV10" s="626"/>
      <c r="DW10" s="626"/>
      <c r="DX10" s="626"/>
      <c r="DY10" s="626"/>
      <c r="DZ10" s="626"/>
      <c r="EA10" s="626"/>
      <c r="EB10" s="626"/>
      <c r="EC10" s="666"/>
    </row>
    <row r="11" spans="2:143" ht="11.25" customHeight="1">
      <c r="B11" s="620" t="s">
        <v>248</v>
      </c>
      <c r="C11" s="621"/>
      <c r="D11" s="621"/>
      <c r="E11" s="621"/>
      <c r="F11" s="621"/>
      <c r="G11" s="621"/>
      <c r="H11" s="621"/>
      <c r="I11" s="621"/>
      <c r="J11" s="621"/>
      <c r="K11" s="621"/>
      <c r="L11" s="621"/>
      <c r="M11" s="621"/>
      <c r="N11" s="621"/>
      <c r="O11" s="621"/>
      <c r="P11" s="621"/>
      <c r="Q11" s="622"/>
      <c r="R11" s="623" t="s">
        <v>130</v>
      </c>
      <c r="S11" s="626"/>
      <c r="T11" s="626"/>
      <c r="U11" s="626"/>
      <c r="V11" s="626"/>
      <c r="W11" s="626"/>
      <c r="X11" s="626"/>
      <c r="Y11" s="627"/>
      <c r="Z11" s="685" t="s">
        <v>130</v>
      </c>
      <c r="AA11" s="685"/>
      <c r="AB11" s="685"/>
      <c r="AC11" s="685"/>
      <c r="AD11" s="686" t="s">
        <v>130</v>
      </c>
      <c r="AE11" s="686"/>
      <c r="AF11" s="686"/>
      <c r="AG11" s="686"/>
      <c r="AH11" s="686"/>
      <c r="AI11" s="686"/>
      <c r="AJ11" s="686"/>
      <c r="AK11" s="686"/>
      <c r="AL11" s="628" t="s">
        <v>130</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3282844</v>
      </c>
      <c r="BH11" s="626"/>
      <c r="BI11" s="626"/>
      <c r="BJ11" s="626"/>
      <c r="BK11" s="626"/>
      <c r="BL11" s="626"/>
      <c r="BM11" s="626"/>
      <c r="BN11" s="627"/>
      <c r="BO11" s="685">
        <v>3.4</v>
      </c>
      <c r="BP11" s="685"/>
      <c r="BQ11" s="685"/>
      <c r="BR11" s="685"/>
      <c r="BS11" s="631">
        <v>551007</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1055150</v>
      </c>
      <c r="CS11" s="626"/>
      <c r="CT11" s="626"/>
      <c r="CU11" s="626"/>
      <c r="CV11" s="626"/>
      <c r="CW11" s="626"/>
      <c r="CX11" s="626"/>
      <c r="CY11" s="627"/>
      <c r="CZ11" s="685">
        <v>0.6</v>
      </c>
      <c r="DA11" s="685"/>
      <c r="DB11" s="685"/>
      <c r="DC11" s="685"/>
      <c r="DD11" s="631">
        <v>128851</v>
      </c>
      <c r="DE11" s="626"/>
      <c r="DF11" s="626"/>
      <c r="DG11" s="626"/>
      <c r="DH11" s="626"/>
      <c r="DI11" s="626"/>
      <c r="DJ11" s="626"/>
      <c r="DK11" s="626"/>
      <c r="DL11" s="626"/>
      <c r="DM11" s="626"/>
      <c r="DN11" s="626"/>
      <c r="DO11" s="626"/>
      <c r="DP11" s="627"/>
      <c r="DQ11" s="631">
        <v>981468</v>
      </c>
      <c r="DR11" s="626"/>
      <c r="DS11" s="626"/>
      <c r="DT11" s="626"/>
      <c r="DU11" s="626"/>
      <c r="DV11" s="626"/>
      <c r="DW11" s="626"/>
      <c r="DX11" s="626"/>
      <c r="DY11" s="626"/>
      <c r="DZ11" s="626"/>
      <c r="EA11" s="626"/>
      <c r="EB11" s="626"/>
      <c r="EC11" s="666"/>
    </row>
    <row r="12" spans="2:143" ht="11.25" customHeight="1">
      <c r="B12" s="620" t="s">
        <v>251</v>
      </c>
      <c r="C12" s="621"/>
      <c r="D12" s="621"/>
      <c r="E12" s="621"/>
      <c r="F12" s="621"/>
      <c r="G12" s="621"/>
      <c r="H12" s="621"/>
      <c r="I12" s="621"/>
      <c r="J12" s="621"/>
      <c r="K12" s="621"/>
      <c r="L12" s="621"/>
      <c r="M12" s="621"/>
      <c r="N12" s="621"/>
      <c r="O12" s="621"/>
      <c r="P12" s="621"/>
      <c r="Q12" s="622"/>
      <c r="R12" s="623">
        <v>9739210</v>
      </c>
      <c r="S12" s="626"/>
      <c r="T12" s="626"/>
      <c r="U12" s="626"/>
      <c r="V12" s="626"/>
      <c r="W12" s="626"/>
      <c r="X12" s="626"/>
      <c r="Y12" s="627"/>
      <c r="Z12" s="685">
        <v>4.9000000000000004</v>
      </c>
      <c r="AA12" s="685"/>
      <c r="AB12" s="685"/>
      <c r="AC12" s="685"/>
      <c r="AD12" s="686">
        <v>9739210</v>
      </c>
      <c r="AE12" s="686"/>
      <c r="AF12" s="686"/>
      <c r="AG12" s="686"/>
      <c r="AH12" s="686"/>
      <c r="AI12" s="686"/>
      <c r="AJ12" s="686"/>
      <c r="AK12" s="686"/>
      <c r="AL12" s="628">
        <v>9.3000000000000007</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37263707</v>
      </c>
      <c r="BH12" s="626"/>
      <c r="BI12" s="626"/>
      <c r="BJ12" s="626"/>
      <c r="BK12" s="626"/>
      <c r="BL12" s="626"/>
      <c r="BM12" s="626"/>
      <c r="BN12" s="627"/>
      <c r="BO12" s="685">
        <v>38.700000000000003</v>
      </c>
      <c r="BP12" s="685"/>
      <c r="BQ12" s="685"/>
      <c r="BR12" s="685"/>
      <c r="BS12" s="631" t="s">
        <v>130</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818289</v>
      </c>
      <c r="CS12" s="626"/>
      <c r="CT12" s="626"/>
      <c r="CU12" s="626"/>
      <c r="CV12" s="626"/>
      <c r="CW12" s="626"/>
      <c r="CX12" s="626"/>
      <c r="CY12" s="627"/>
      <c r="CZ12" s="685">
        <v>0.4</v>
      </c>
      <c r="DA12" s="685"/>
      <c r="DB12" s="685"/>
      <c r="DC12" s="685"/>
      <c r="DD12" s="631">
        <v>17786</v>
      </c>
      <c r="DE12" s="626"/>
      <c r="DF12" s="626"/>
      <c r="DG12" s="626"/>
      <c r="DH12" s="626"/>
      <c r="DI12" s="626"/>
      <c r="DJ12" s="626"/>
      <c r="DK12" s="626"/>
      <c r="DL12" s="626"/>
      <c r="DM12" s="626"/>
      <c r="DN12" s="626"/>
      <c r="DO12" s="626"/>
      <c r="DP12" s="627"/>
      <c r="DQ12" s="631">
        <v>759665</v>
      </c>
      <c r="DR12" s="626"/>
      <c r="DS12" s="626"/>
      <c r="DT12" s="626"/>
      <c r="DU12" s="626"/>
      <c r="DV12" s="626"/>
      <c r="DW12" s="626"/>
      <c r="DX12" s="626"/>
      <c r="DY12" s="626"/>
      <c r="DZ12" s="626"/>
      <c r="EA12" s="626"/>
      <c r="EB12" s="626"/>
      <c r="EC12" s="666"/>
    </row>
    <row r="13" spans="2:143" ht="11.25" customHeight="1">
      <c r="B13" s="620" t="s">
        <v>254</v>
      </c>
      <c r="C13" s="621"/>
      <c r="D13" s="621"/>
      <c r="E13" s="621"/>
      <c r="F13" s="621"/>
      <c r="G13" s="621"/>
      <c r="H13" s="621"/>
      <c r="I13" s="621"/>
      <c r="J13" s="621"/>
      <c r="K13" s="621"/>
      <c r="L13" s="621"/>
      <c r="M13" s="621"/>
      <c r="N13" s="621"/>
      <c r="O13" s="621"/>
      <c r="P13" s="621"/>
      <c r="Q13" s="622"/>
      <c r="R13" s="623">
        <v>7826</v>
      </c>
      <c r="S13" s="626"/>
      <c r="T13" s="626"/>
      <c r="U13" s="626"/>
      <c r="V13" s="626"/>
      <c r="W13" s="626"/>
      <c r="X13" s="626"/>
      <c r="Y13" s="627"/>
      <c r="Z13" s="685">
        <v>0</v>
      </c>
      <c r="AA13" s="685"/>
      <c r="AB13" s="685"/>
      <c r="AC13" s="685"/>
      <c r="AD13" s="686">
        <v>7826</v>
      </c>
      <c r="AE13" s="686"/>
      <c r="AF13" s="686"/>
      <c r="AG13" s="686"/>
      <c r="AH13" s="686"/>
      <c r="AI13" s="686"/>
      <c r="AJ13" s="686"/>
      <c r="AK13" s="686"/>
      <c r="AL13" s="628">
        <v>0</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37199788</v>
      </c>
      <c r="BH13" s="626"/>
      <c r="BI13" s="626"/>
      <c r="BJ13" s="626"/>
      <c r="BK13" s="626"/>
      <c r="BL13" s="626"/>
      <c r="BM13" s="626"/>
      <c r="BN13" s="627"/>
      <c r="BO13" s="685">
        <v>38.6</v>
      </c>
      <c r="BP13" s="685"/>
      <c r="BQ13" s="685"/>
      <c r="BR13" s="685"/>
      <c r="BS13" s="631" t="s">
        <v>130</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25231363</v>
      </c>
      <c r="CS13" s="626"/>
      <c r="CT13" s="626"/>
      <c r="CU13" s="626"/>
      <c r="CV13" s="626"/>
      <c r="CW13" s="626"/>
      <c r="CX13" s="626"/>
      <c r="CY13" s="627"/>
      <c r="CZ13" s="685">
        <v>13.4</v>
      </c>
      <c r="DA13" s="685"/>
      <c r="DB13" s="685"/>
      <c r="DC13" s="685"/>
      <c r="DD13" s="631">
        <v>13835646</v>
      </c>
      <c r="DE13" s="626"/>
      <c r="DF13" s="626"/>
      <c r="DG13" s="626"/>
      <c r="DH13" s="626"/>
      <c r="DI13" s="626"/>
      <c r="DJ13" s="626"/>
      <c r="DK13" s="626"/>
      <c r="DL13" s="626"/>
      <c r="DM13" s="626"/>
      <c r="DN13" s="626"/>
      <c r="DO13" s="626"/>
      <c r="DP13" s="627"/>
      <c r="DQ13" s="631">
        <v>16854827</v>
      </c>
      <c r="DR13" s="626"/>
      <c r="DS13" s="626"/>
      <c r="DT13" s="626"/>
      <c r="DU13" s="626"/>
      <c r="DV13" s="626"/>
      <c r="DW13" s="626"/>
      <c r="DX13" s="626"/>
      <c r="DY13" s="626"/>
      <c r="DZ13" s="626"/>
      <c r="EA13" s="626"/>
      <c r="EB13" s="626"/>
      <c r="EC13" s="666"/>
    </row>
    <row r="14" spans="2:143" ht="11.25" customHeight="1">
      <c r="B14" s="620" t="s">
        <v>257</v>
      </c>
      <c r="C14" s="621"/>
      <c r="D14" s="621"/>
      <c r="E14" s="621"/>
      <c r="F14" s="621"/>
      <c r="G14" s="621"/>
      <c r="H14" s="621"/>
      <c r="I14" s="621"/>
      <c r="J14" s="621"/>
      <c r="K14" s="621"/>
      <c r="L14" s="621"/>
      <c r="M14" s="621"/>
      <c r="N14" s="621"/>
      <c r="O14" s="621"/>
      <c r="P14" s="621"/>
      <c r="Q14" s="622"/>
      <c r="R14" s="623" t="s">
        <v>130</v>
      </c>
      <c r="S14" s="626"/>
      <c r="T14" s="626"/>
      <c r="U14" s="626"/>
      <c r="V14" s="626"/>
      <c r="W14" s="626"/>
      <c r="X14" s="626"/>
      <c r="Y14" s="627"/>
      <c r="Z14" s="685" t="s">
        <v>130</v>
      </c>
      <c r="AA14" s="685"/>
      <c r="AB14" s="685"/>
      <c r="AC14" s="685"/>
      <c r="AD14" s="686" t="s">
        <v>130</v>
      </c>
      <c r="AE14" s="686"/>
      <c r="AF14" s="686"/>
      <c r="AG14" s="686"/>
      <c r="AH14" s="686"/>
      <c r="AI14" s="686"/>
      <c r="AJ14" s="686"/>
      <c r="AK14" s="686"/>
      <c r="AL14" s="628" t="s">
        <v>130</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598306</v>
      </c>
      <c r="BH14" s="626"/>
      <c r="BI14" s="626"/>
      <c r="BJ14" s="626"/>
      <c r="BK14" s="626"/>
      <c r="BL14" s="626"/>
      <c r="BM14" s="626"/>
      <c r="BN14" s="627"/>
      <c r="BO14" s="685">
        <v>0.6</v>
      </c>
      <c r="BP14" s="685"/>
      <c r="BQ14" s="685"/>
      <c r="BR14" s="685"/>
      <c r="BS14" s="631" t="s">
        <v>130</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5915235</v>
      </c>
      <c r="CS14" s="626"/>
      <c r="CT14" s="626"/>
      <c r="CU14" s="626"/>
      <c r="CV14" s="626"/>
      <c r="CW14" s="626"/>
      <c r="CX14" s="626"/>
      <c r="CY14" s="627"/>
      <c r="CZ14" s="685">
        <v>3.1</v>
      </c>
      <c r="DA14" s="685"/>
      <c r="DB14" s="685"/>
      <c r="DC14" s="685"/>
      <c r="DD14" s="631">
        <v>413435</v>
      </c>
      <c r="DE14" s="626"/>
      <c r="DF14" s="626"/>
      <c r="DG14" s="626"/>
      <c r="DH14" s="626"/>
      <c r="DI14" s="626"/>
      <c r="DJ14" s="626"/>
      <c r="DK14" s="626"/>
      <c r="DL14" s="626"/>
      <c r="DM14" s="626"/>
      <c r="DN14" s="626"/>
      <c r="DO14" s="626"/>
      <c r="DP14" s="627"/>
      <c r="DQ14" s="631">
        <v>5777380</v>
      </c>
      <c r="DR14" s="626"/>
      <c r="DS14" s="626"/>
      <c r="DT14" s="626"/>
      <c r="DU14" s="626"/>
      <c r="DV14" s="626"/>
      <c r="DW14" s="626"/>
      <c r="DX14" s="626"/>
      <c r="DY14" s="626"/>
      <c r="DZ14" s="626"/>
      <c r="EA14" s="626"/>
      <c r="EB14" s="626"/>
      <c r="EC14" s="666"/>
    </row>
    <row r="15" spans="2:143" ht="11.25" customHeight="1">
      <c r="B15" s="620" t="s">
        <v>260</v>
      </c>
      <c r="C15" s="621"/>
      <c r="D15" s="621"/>
      <c r="E15" s="621"/>
      <c r="F15" s="621"/>
      <c r="G15" s="621"/>
      <c r="H15" s="621"/>
      <c r="I15" s="621"/>
      <c r="J15" s="621"/>
      <c r="K15" s="621"/>
      <c r="L15" s="621"/>
      <c r="M15" s="621"/>
      <c r="N15" s="621"/>
      <c r="O15" s="621"/>
      <c r="P15" s="621"/>
      <c r="Q15" s="622"/>
      <c r="R15" s="623">
        <v>402368</v>
      </c>
      <c r="S15" s="626"/>
      <c r="T15" s="626"/>
      <c r="U15" s="626"/>
      <c r="V15" s="626"/>
      <c r="W15" s="626"/>
      <c r="X15" s="626"/>
      <c r="Y15" s="627"/>
      <c r="Z15" s="685">
        <v>0.2</v>
      </c>
      <c r="AA15" s="685"/>
      <c r="AB15" s="685"/>
      <c r="AC15" s="685"/>
      <c r="AD15" s="686">
        <v>402368</v>
      </c>
      <c r="AE15" s="686"/>
      <c r="AF15" s="686"/>
      <c r="AG15" s="686"/>
      <c r="AH15" s="686"/>
      <c r="AI15" s="686"/>
      <c r="AJ15" s="686"/>
      <c r="AK15" s="686"/>
      <c r="AL15" s="628">
        <v>0.4</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4239294</v>
      </c>
      <c r="BH15" s="626"/>
      <c r="BI15" s="626"/>
      <c r="BJ15" s="626"/>
      <c r="BK15" s="626"/>
      <c r="BL15" s="626"/>
      <c r="BM15" s="626"/>
      <c r="BN15" s="627"/>
      <c r="BO15" s="685">
        <v>4.4000000000000004</v>
      </c>
      <c r="BP15" s="685"/>
      <c r="BQ15" s="685"/>
      <c r="BR15" s="685"/>
      <c r="BS15" s="631" t="s">
        <v>245</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23711558</v>
      </c>
      <c r="CS15" s="626"/>
      <c r="CT15" s="626"/>
      <c r="CU15" s="626"/>
      <c r="CV15" s="626"/>
      <c r="CW15" s="626"/>
      <c r="CX15" s="626"/>
      <c r="CY15" s="627"/>
      <c r="CZ15" s="685">
        <v>12.5</v>
      </c>
      <c r="DA15" s="685"/>
      <c r="DB15" s="685"/>
      <c r="DC15" s="685"/>
      <c r="DD15" s="631">
        <v>5308108</v>
      </c>
      <c r="DE15" s="626"/>
      <c r="DF15" s="626"/>
      <c r="DG15" s="626"/>
      <c r="DH15" s="626"/>
      <c r="DI15" s="626"/>
      <c r="DJ15" s="626"/>
      <c r="DK15" s="626"/>
      <c r="DL15" s="626"/>
      <c r="DM15" s="626"/>
      <c r="DN15" s="626"/>
      <c r="DO15" s="626"/>
      <c r="DP15" s="627"/>
      <c r="DQ15" s="631">
        <v>17777389</v>
      </c>
      <c r="DR15" s="626"/>
      <c r="DS15" s="626"/>
      <c r="DT15" s="626"/>
      <c r="DU15" s="626"/>
      <c r="DV15" s="626"/>
      <c r="DW15" s="626"/>
      <c r="DX15" s="626"/>
      <c r="DY15" s="626"/>
      <c r="DZ15" s="626"/>
      <c r="EA15" s="626"/>
      <c r="EB15" s="626"/>
      <c r="EC15" s="666"/>
    </row>
    <row r="16" spans="2:143" ht="11.25" customHeight="1">
      <c r="B16" s="620" t="s">
        <v>263</v>
      </c>
      <c r="C16" s="621"/>
      <c r="D16" s="621"/>
      <c r="E16" s="621"/>
      <c r="F16" s="621"/>
      <c r="G16" s="621"/>
      <c r="H16" s="621"/>
      <c r="I16" s="621"/>
      <c r="J16" s="621"/>
      <c r="K16" s="621"/>
      <c r="L16" s="621"/>
      <c r="M16" s="621"/>
      <c r="N16" s="621"/>
      <c r="O16" s="621"/>
      <c r="P16" s="621"/>
      <c r="Q16" s="622"/>
      <c r="R16" s="623" t="s">
        <v>130</v>
      </c>
      <c r="S16" s="626"/>
      <c r="T16" s="626"/>
      <c r="U16" s="626"/>
      <c r="V16" s="626"/>
      <c r="W16" s="626"/>
      <c r="X16" s="626"/>
      <c r="Y16" s="627"/>
      <c r="Z16" s="685" t="s">
        <v>245</v>
      </c>
      <c r="AA16" s="685"/>
      <c r="AB16" s="685"/>
      <c r="AC16" s="685"/>
      <c r="AD16" s="686" t="s">
        <v>245</v>
      </c>
      <c r="AE16" s="686"/>
      <c r="AF16" s="686"/>
      <c r="AG16" s="686"/>
      <c r="AH16" s="686"/>
      <c r="AI16" s="686"/>
      <c r="AJ16" s="686"/>
      <c r="AK16" s="686"/>
      <c r="AL16" s="628" t="s">
        <v>245</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245</v>
      </c>
      <c r="BH16" s="626"/>
      <c r="BI16" s="626"/>
      <c r="BJ16" s="626"/>
      <c r="BK16" s="626"/>
      <c r="BL16" s="626"/>
      <c r="BM16" s="626"/>
      <c r="BN16" s="627"/>
      <c r="BO16" s="685" t="s">
        <v>245</v>
      </c>
      <c r="BP16" s="685"/>
      <c r="BQ16" s="685"/>
      <c r="BR16" s="685"/>
      <c r="BS16" s="631" t="s">
        <v>130</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t="s">
        <v>130</v>
      </c>
      <c r="CS16" s="626"/>
      <c r="CT16" s="626"/>
      <c r="CU16" s="626"/>
      <c r="CV16" s="626"/>
      <c r="CW16" s="626"/>
      <c r="CX16" s="626"/>
      <c r="CY16" s="627"/>
      <c r="CZ16" s="685" t="s">
        <v>130</v>
      </c>
      <c r="DA16" s="685"/>
      <c r="DB16" s="685"/>
      <c r="DC16" s="685"/>
      <c r="DD16" s="631" t="s">
        <v>130</v>
      </c>
      <c r="DE16" s="626"/>
      <c r="DF16" s="626"/>
      <c r="DG16" s="626"/>
      <c r="DH16" s="626"/>
      <c r="DI16" s="626"/>
      <c r="DJ16" s="626"/>
      <c r="DK16" s="626"/>
      <c r="DL16" s="626"/>
      <c r="DM16" s="626"/>
      <c r="DN16" s="626"/>
      <c r="DO16" s="626"/>
      <c r="DP16" s="627"/>
      <c r="DQ16" s="631" t="s">
        <v>130</v>
      </c>
      <c r="DR16" s="626"/>
      <c r="DS16" s="626"/>
      <c r="DT16" s="626"/>
      <c r="DU16" s="626"/>
      <c r="DV16" s="626"/>
      <c r="DW16" s="626"/>
      <c r="DX16" s="626"/>
      <c r="DY16" s="626"/>
      <c r="DZ16" s="626"/>
      <c r="EA16" s="626"/>
      <c r="EB16" s="626"/>
      <c r="EC16" s="666"/>
    </row>
    <row r="17" spans="2:133" ht="11.25" customHeight="1">
      <c r="B17" s="620" t="s">
        <v>266</v>
      </c>
      <c r="C17" s="621"/>
      <c r="D17" s="621"/>
      <c r="E17" s="621"/>
      <c r="F17" s="621"/>
      <c r="G17" s="621"/>
      <c r="H17" s="621"/>
      <c r="I17" s="621"/>
      <c r="J17" s="621"/>
      <c r="K17" s="621"/>
      <c r="L17" s="621"/>
      <c r="M17" s="621"/>
      <c r="N17" s="621"/>
      <c r="O17" s="621"/>
      <c r="P17" s="621"/>
      <c r="Q17" s="622"/>
      <c r="R17" s="623">
        <v>602207</v>
      </c>
      <c r="S17" s="626"/>
      <c r="T17" s="626"/>
      <c r="U17" s="626"/>
      <c r="V17" s="626"/>
      <c r="W17" s="626"/>
      <c r="X17" s="626"/>
      <c r="Y17" s="627"/>
      <c r="Z17" s="685">
        <v>0.3</v>
      </c>
      <c r="AA17" s="685"/>
      <c r="AB17" s="685"/>
      <c r="AC17" s="685"/>
      <c r="AD17" s="686">
        <v>602207</v>
      </c>
      <c r="AE17" s="686"/>
      <c r="AF17" s="686"/>
      <c r="AG17" s="686"/>
      <c r="AH17" s="686"/>
      <c r="AI17" s="686"/>
      <c r="AJ17" s="686"/>
      <c r="AK17" s="686"/>
      <c r="AL17" s="628">
        <v>0.6</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245</v>
      </c>
      <c r="BH17" s="626"/>
      <c r="BI17" s="626"/>
      <c r="BJ17" s="626"/>
      <c r="BK17" s="626"/>
      <c r="BL17" s="626"/>
      <c r="BM17" s="626"/>
      <c r="BN17" s="627"/>
      <c r="BO17" s="685" t="s">
        <v>130</v>
      </c>
      <c r="BP17" s="685"/>
      <c r="BQ17" s="685"/>
      <c r="BR17" s="685"/>
      <c r="BS17" s="631" t="s">
        <v>245</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14867475</v>
      </c>
      <c r="CS17" s="626"/>
      <c r="CT17" s="626"/>
      <c r="CU17" s="626"/>
      <c r="CV17" s="626"/>
      <c r="CW17" s="626"/>
      <c r="CX17" s="626"/>
      <c r="CY17" s="627"/>
      <c r="CZ17" s="685">
        <v>7.9</v>
      </c>
      <c r="DA17" s="685"/>
      <c r="DB17" s="685"/>
      <c r="DC17" s="685"/>
      <c r="DD17" s="631" t="s">
        <v>245</v>
      </c>
      <c r="DE17" s="626"/>
      <c r="DF17" s="626"/>
      <c r="DG17" s="626"/>
      <c r="DH17" s="626"/>
      <c r="DI17" s="626"/>
      <c r="DJ17" s="626"/>
      <c r="DK17" s="626"/>
      <c r="DL17" s="626"/>
      <c r="DM17" s="626"/>
      <c r="DN17" s="626"/>
      <c r="DO17" s="626"/>
      <c r="DP17" s="627"/>
      <c r="DQ17" s="631">
        <v>14670914</v>
      </c>
      <c r="DR17" s="626"/>
      <c r="DS17" s="626"/>
      <c r="DT17" s="626"/>
      <c r="DU17" s="626"/>
      <c r="DV17" s="626"/>
      <c r="DW17" s="626"/>
      <c r="DX17" s="626"/>
      <c r="DY17" s="626"/>
      <c r="DZ17" s="626"/>
      <c r="EA17" s="626"/>
      <c r="EB17" s="626"/>
      <c r="EC17" s="666"/>
    </row>
    <row r="18" spans="2:133" ht="11.25" customHeight="1">
      <c r="B18" s="620" t="s">
        <v>269</v>
      </c>
      <c r="C18" s="621"/>
      <c r="D18" s="621"/>
      <c r="E18" s="621"/>
      <c r="F18" s="621"/>
      <c r="G18" s="621"/>
      <c r="H18" s="621"/>
      <c r="I18" s="621"/>
      <c r="J18" s="621"/>
      <c r="K18" s="621"/>
      <c r="L18" s="621"/>
      <c r="M18" s="621"/>
      <c r="N18" s="621"/>
      <c r="O18" s="621"/>
      <c r="P18" s="621"/>
      <c r="Q18" s="622"/>
      <c r="R18" s="623">
        <v>4558624</v>
      </c>
      <c r="S18" s="626"/>
      <c r="T18" s="626"/>
      <c r="U18" s="626"/>
      <c r="V18" s="626"/>
      <c r="W18" s="626"/>
      <c r="X18" s="626"/>
      <c r="Y18" s="627"/>
      <c r="Z18" s="685">
        <v>2.2999999999999998</v>
      </c>
      <c r="AA18" s="685"/>
      <c r="AB18" s="685"/>
      <c r="AC18" s="685"/>
      <c r="AD18" s="686">
        <v>3814790</v>
      </c>
      <c r="AE18" s="686"/>
      <c r="AF18" s="686"/>
      <c r="AG18" s="686"/>
      <c r="AH18" s="686"/>
      <c r="AI18" s="686"/>
      <c r="AJ18" s="686"/>
      <c r="AK18" s="686"/>
      <c r="AL18" s="628">
        <v>3.6</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130</v>
      </c>
      <c r="BH18" s="626"/>
      <c r="BI18" s="626"/>
      <c r="BJ18" s="626"/>
      <c r="BK18" s="626"/>
      <c r="BL18" s="626"/>
      <c r="BM18" s="626"/>
      <c r="BN18" s="627"/>
      <c r="BO18" s="685" t="s">
        <v>271</v>
      </c>
      <c r="BP18" s="685"/>
      <c r="BQ18" s="685"/>
      <c r="BR18" s="685"/>
      <c r="BS18" s="631" t="s">
        <v>130</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130</v>
      </c>
      <c r="CS18" s="626"/>
      <c r="CT18" s="626"/>
      <c r="CU18" s="626"/>
      <c r="CV18" s="626"/>
      <c r="CW18" s="626"/>
      <c r="CX18" s="626"/>
      <c r="CY18" s="627"/>
      <c r="CZ18" s="685" t="s">
        <v>130</v>
      </c>
      <c r="DA18" s="685"/>
      <c r="DB18" s="685"/>
      <c r="DC18" s="685"/>
      <c r="DD18" s="631" t="s">
        <v>130</v>
      </c>
      <c r="DE18" s="626"/>
      <c r="DF18" s="626"/>
      <c r="DG18" s="626"/>
      <c r="DH18" s="626"/>
      <c r="DI18" s="626"/>
      <c r="DJ18" s="626"/>
      <c r="DK18" s="626"/>
      <c r="DL18" s="626"/>
      <c r="DM18" s="626"/>
      <c r="DN18" s="626"/>
      <c r="DO18" s="626"/>
      <c r="DP18" s="627"/>
      <c r="DQ18" s="631" t="s">
        <v>245</v>
      </c>
      <c r="DR18" s="626"/>
      <c r="DS18" s="626"/>
      <c r="DT18" s="626"/>
      <c r="DU18" s="626"/>
      <c r="DV18" s="626"/>
      <c r="DW18" s="626"/>
      <c r="DX18" s="626"/>
      <c r="DY18" s="626"/>
      <c r="DZ18" s="626"/>
      <c r="EA18" s="626"/>
      <c r="EB18" s="626"/>
      <c r="EC18" s="666"/>
    </row>
    <row r="19" spans="2:133" ht="11.25" customHeight="1">
      <c r="B19" s="620" t="s">
        <v>273</v>
      </c>
      <c r="C19" s="621"/>
      <c r="D19" s="621"/>
      <c r="E19" s="621"/>
      <c r="F19" s="621"/>
      <c r="G19" s="621"/>
      <c r="H19" s="621"/>
      <c r="I19" s="621"/>
      <c r="J19" s="621"/>
      <c r="K19" s="621"/>
      <c r="L19" s="621"/>
      <c r="M19" s="621"/>
      <c r="N19" s="621"/>
      <c r="O19" s="621"/>
      <c r="P19" s="621"/>
      <c r="Q19" s="622"/>
      <c r="R19" s="623">
        <v>3814790</v>
      </c>
      <c r="S19" s="626"/>
      <c r="T19" s="626"/>
      <c r="U19" s="626"/>
      <c r="V19" s="626"/>
      <c r="W19" s="626"/>
      <c r="X19" s="626"/>
      <c r="Y19" s="627"/>
      <c r="Z19" s="685">
        <v>1.9</v>
      </c>
      <c r="AA19" s="685"/>
      <c r="AB19" s="685"/>
      <c r="AC19" s="685"/>
      <c r="AD19" s="686">
        <v>3814790</v>
      </c>
      <c r="AE19" s="686"/>
      <c r="AF19" s="686"/>
      <c r="AG19" s="686"/>
      <c r="AH19" s="686"/>
      <c r="AI19" s="686"/>
      <c r="AJ19" s="686"/>
      <c r="AK19" s="686"/>
      <c r="AL19" s="628">
        <v>3.6</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10233340</v>
      </c>
      <c r="BH19" s="626"/>
      <c r="BI19" s="626"/>
      <c r="BJ19" s="626"/>
      <c r="BK19" s="626"/>
      <c r="BL19" s="626"/>
      <c r="BM19" s="626"/>
      <c r="BN19" s="627"/>
      <c r="BO19" s="685">
        <v>10.6</v>
      </c>
      <c r="BP19" s="685"/>
      <c r="BQ19" s="685"/>
      <c r="BR19" s="685"/>
      <c r="BS19" s="631" t="s">
        <v>130</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130</v>
      </c>
      <c r="CS19" s="626"/>
      <c r="CT19" s="626"/>
      <c r="CU19" s="626"/>
      <c r="CV19" s="626"/>
      <c r="CW19" s="626"/>
      <c r="CX19" s="626"/>
      <c r="CY19" s="627"/>
      <c r="CZ19" s="685" t="s">
        <v>245</v>
      </c>
      <c r="DA19" s="685"/>
      <c r="DB19" s="685"/>
      <c r="DC19" s="685"/>
      <c r="DD19" s="631" t="s">
        <v>245</v>
      </c>
      <c r="DE19" s="626"/>
      <c r="DF19" s="626"/>
      <c r="DG19" s="626"/>
      <c r="DH19" s="626"/>
      <c r="DI19" s="626"/>
      <c r="DJ19" s="626"/>
      <c r="DK19" s="626"/>
      <c r="DL19" s="626"/>
      <c r="DM19" s="626"/>
      <c r="DN19" s="626"/>
      <c r="DO19" s="626"/>
      <c r="DP19" s="627"/>
      <c r="DQ19" s="631" t="s">
        <v>130</v>
      </c>
      <c r="DR19" s="626"/>
      <c r="DS19" s="626"/>
      <c r="DT19" s="626"/>
      <c r="DU19" s="626"/>
      <c r="DV19" s="626"/>
      <c r="DW19" s="626"/>
      <c r="DX19" s="626"/>
      <c r="DY19" s="626"/>
      <c r="DZ19" s="626"/>
      <c r="EA19" s="626"/>
      <c r="EB19" s="626"/>
      <c r="EC19" s="666"/>
    </row>
    <row r="20" spans="2:133" ht="11.25" customHeight="1">
      <c r="B20" s="620" t="s">
        <v>276</v>
      </c>
      <c r="C20" s="621"/>
      <c r="D20" s="621"/>
      <c r="E20" s="621"/>
      <c r="F20" s="621"/>
      <c r="G20" s="621"/>
      <c r="H20" s="621"/>
      <c r="I20" s="621"/>
      <c r="J20" s="621"/>
      <c r="K20" s="621"/>
      <c r="L20" s="621"/>
      <c r="M20" s="621"/>
      <c r="N20" s="621"/>
      <c r="O20" s="621"/>
      <c r="P20" s="621"/>
      <c r="Q20" s="622"/>
      <c r="R20" s="623">
        <v>742850</v>
      </c>
      <c r="S20" s="626"/>
      <c r="T20" s="626"/>
      <c r="U20" s="626"/>
      <c r="V20" s="626"/>
      <c r="W20" s="626"/>
      <c r="X20" s="626"/>
      <c r="Y20" s="627"/>
      <c r="Z20" s="685">
        <v>0.4</v>
      </c>
      <c r="AA20" s="685"/>
      <c r="AB20" s="685"/>
      <c r="AC20" s="685"/>
      <c r="AD20" s="686" t="s">
        <v>130</v>
      </c>
      <c r="AE20" s="686"/>
      <c r="AF20" s="686"/>
      <c r="AG20" s="686"/>
      <c r="AH20" s="686"/>
      <c r="AI20" s="686"/>
      <c r="AJ20" s="686"/>
      <c r="AK20" s="686"/>
      <c r="AL20" s="628" t="s">
        <v>130</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10233340</v>
      </c>
      <c r="BH20" s="626"/>
      <c r="BI20" s="626"/>
      <c r="BJ20" s="626"/>
      <c r="BK20" s="626"/>
      <c r="BL20" s="626"/>
      <c r="BM20" s="626"/>
      <c r="BN20" s="627"/>
      <c r="BO20" s="685">
        <v>10.6</v>
      </c>
      <c r="BP20" s="685"/>
      <c r="BQ20" s="685"/>
      <c r="BR20" s="685"/>
      <c r="BS20" s="631" t="s">
        <v>245</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188993093</v>
      </c>
      <c r="CS20" s="626"/>
      <c r="CT20" s="626"/>
      <c r="CU20" s="626"/>
      <c r="CV20" s="626"/>
      <c r="CW20" s="626"/>
      <c r="CX20" s="626"/>
      <c r="CY20" s="627"/>
      <c r="CZ20" s="685">
        <v>100</v>
      </c>
      <c r="DA20" s="685"/>
      <c r="DB20" s="685"/>
      <c r="DC20" s="685"/>
      <c r="DD20" s="631">
        <v>24612220</v>
      </c>
      <c r="DE20" s="626"/>
      <c r="DF20" s="626"/>
      <c r="DG20" s="626"/>
      <c r="DH20" s="626"/>
      <c r="DI20" s="626"/>
      <c r="DJ20" s="626"/>
      <c r="DK20" s="626"/>
      <c r="DL20" s="626"/>
      <c r="DM20" s="626"/>
      <c r="DN20" s="626"/>
      <c r="DO20" s="626"/>
      <c r="DP20" s="627"/>
      <c r="DQ20" s="631">
        <v>123713972</v>
      </c>
      <c r="DR20" s="626"/>
      <c r="DS20" s="626"/>
      <c r="DT20" s="626"/>
      <c r="DU20" s="626"/>
      <c r="DV20" s="626"/>
      <c r="DW20" s="626"/>
      <c r="DX20" s="626"/>
      <c r="DY20" s="626"/>
      <c r="DZ20" s="626"/>
      <c r="EA20" s="626"/>
      <c r="EB20" s="626"/>
      <c r="EC20" s="666"/>
    </row>
    <row r="21" spans="2:133" ht="11.25" customHeight="1">
      <c r="B21" s="620" t="s">
        <v>279</v>
      </c>
      <c r="C21" s="621"/>
      <c r="D21" s="621"/>
      <c r="E21" s="621"/>
      <c r="F21" s="621"/>
      <c r="G21" s="621"/>
      <c r="H21" s="621"/>
      <c r="I21" s="621"/>
      <c r="J21" s="621"/>
      <c r="K21" s="621"/>
      <c r="L21" s="621"/>
      <c r="M21" s="621"/>
      <c r="N21" s="621"/>
      <c r="O21" s="621"/>
      <c r="P21" s="621"/>
      <c r="Q21" s="622"/>
      <c r="R21" s="623">
        <v>984</v>
      </c>
      <c r="S21" s="626"/>
      <c r="T21" s="626"/>
      <c r="U21" s="626"/>
      <c r="V21" s="626"/>
      <c r="W21" s="626"/>
      <c r="X21" s="626"/>
      <c r="Y21" s="627"/>
      <c r="Z21" s="685">
        <v>0</v>
      </c>
      <c r="AA21" s="685"/>
      <c r="AB21" s="685"/>
      <c r="AC21" s="685"/>
      <c r="AD21" s="686" t="s">
        <v>245</v>
      </c>
      <c r="AE21" s="686"/>
      <c r="AF21" s="686"/>
      <c r="AG21" s="686"/>
      <c r="AH21" s="686"/>
      <c r="AI21" s="686"/>
      <c r="AJ21" s="686"/>
      <c r="AK21" s="686"/>
      <c r="AL21" s="628" t="s">
        <v>245</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130</v>
      </c>
      <c r="BH21" s="626"/>
      <c r="BI21" s="626"/>
      <c r="BJ21" s="626"/>
      <c r="BK21" s="626"/>
      <c r="BL21" s="626"/>
      <c r="BM21" s="626"/>
      <c r="BN21" s="627"/>
      <c r="BO21" s="685" t="s">
        <v>130</v>
      </c>
      <c r="BP21" s="685"/>
      <c r="BQ21" s="685"/>
      <c r="BR21" s="685"/>
      <c r="BS21" s="631" t="s">
        <v>130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281</v>
      </c>
      <c r="C22" s="621"/>
      <c r="D22" s="621"/>
      <c r="E22" s="621"/>
      <c r="F22" s="621"/>
      <c r="G22" s="621"/>
      <c r="H22" s="621"/>
      <c r="I22" s="621"/>
      <c r="J22" s="621"/>
      <c r="K22" s="621"/>
      <c r="L22" s="621"/>
      <c r="M22" s="621"/>
      <c r="N22" s="621"/>
      <c r="O22" s="621"/>
      <c r="P22" s="621"/>
      <c r="Q22" s="622"/>
      <c r="R22" s="623">
        <v>113347150</v>
      </c>
      <c r="S22" s="626"/>
      <c r="T22" s="626"/>
      <c r="U22" s="626"/>
      <c r="V22" s="626"/>
      <c r="W22" s="626"/>
      <c r="X22" s="626"/>
      <c r="Y22" s="627"/>
      <c r="Z22" s="685">
        <v>56.7</v>
      </c>
      <c r="AA22" s="685"/>
      <c r="AB22" s="685"/>
      <c r="AC22" s="685"/>
      <c r="AD22" s="686">
        <v>103885687</v>
      </c>
      <c r="AE22" s="686"/>
      <c r="AF22" s="686"/>
      <c r="AG22" s="686"/>
      <c r="AH22" s="686"/>
      <c r="AI22" s="686"/>
      <c r="AJ22" s="686"/>
      <c r="AK22" s="686"/>
      <c r="AL22" s="628">
        <v>99</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v>1515711</v>
      </c>
      <c r="BH22" s="626"/>
      <c r="BI22" s="626"/>
      <c r="BJ22" s="626"/>
      <c r="BK22" s="626"/>
      <c r="BL22" s="626"/>
      <c r="BM22" s="626"/>
      <c r="BN22" s="627"/>
      <c r="BO22" s="685">
        <v>1.6</v>
      </c>
      <c r="BP22" s="685"/>
      <c r="BQ22" s="685"/>
      <c r="BR22" s="685"/>
      <c r="BS22" s="631" t="s">
        <v>245</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284</v>
      </c>
      <c r="C23" s="621"/>
      <c r="D23" s="621"/>
      <c r="E23" s="621"/>
      <c r="F23" s="621"/>
      <c r="G23" s="621"/>
      <c r="H23" s="621"/>
      <c r="I23" s="621"/>
      <c r="J23" s="621"/>
      <c r="K23" s="621"/>
      <c r="L23" s="621"/>
      <c r="M23" s="621"/>
      <c r="N23" s="621"/>
      <c r="O23" s="621"/>
      <c r="P23" s="621"/>
      <c r="Q23" s="622"/>
      <c r="R23" s="623">
        <v>66775</v>
      </c>
      <c r="S23" s="626"/>
      <c r="T23" s="626"/>
      <c r="U23" s="626"/>
      <c r="V23" s="626"/>
      <c r="W23" s="626"/>
      <c r="X23" s="626"/>
      <c r="Y23" s="627"/>
      <c r="Z23" s="685">
        <v>0</v>
      </c>
      <c r="AA23" s="685"/>
      <c r="AB23" s="685"/>
      <c r="AC23" s="685"/>
      <c r="AD23" s="686">
        <v>66775</v>
      </c>
      <c r="AE23" s="686"/>
      <c r="AF23" s="686"/>
      <c r="AG23" s="686"/>
      <c r="AH23" s="686"/>
      <c r="AI23" s="686"/>
      <c r="AJ23" s="686"/>
      <c r="AK23" s="686"/>
      <c r="AL23" s="628">
        <v>0.1</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v>8717629</v>
      </c>
      <c r="BH23" s="626"/>
      <c r="BI23" s="626"/>
      <c r="BJ23" s="626"/>
      <c r="BK23" s="626"/>
      <c r="BL23" s="626"/>
      <c r="BM23" s="626"/>
      <c r="BN23" s="627"/>
      <c r="BO23" s="685">
        <v>9.1</v>
      </c>
      <c r="BP23" s="685"/>
      <c r="BQ23" s="685"/>
      <c r="BR23" s="685"/>
      <c r="BS23" s="631" t="s">
        <v>271</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c r="B24" s="620" t="s">
        <v>291</v>
      </c>
      <c r="C24" s="621"/>
      <c r="D24" s="621"/>
      <c r="E24" s="621"/>
      <c r="F24" s="621"/>
      <c r="G24" s="621"/>
      <c r="H24" s="621"/>
      <c r="I24" s="621"/>
      <c r="J24" s="621"/>
      <c r="K24" s="621"/>
      <c r="L24" s="621"/>
      <c r="M24" s="621"/>
      <c r="N24" s="621"/>
      <c r="O24" s="621"/>
      <c r="P24" s="621"/>
      <c r="Q24" s="622"/>
      <c r="R24" s="623">
        <v>1480568</v>
      </c>
      <c r="S24" s="626"/>
      <c r="T24" s="626"/>
      <c r="U24" s="626"/>
      <c r="V24" s="626"/>
      <c r="W24" s="626"/>
      <c r="X24" s="626"/>
      <c r="Y24" s="627"/>
      <c r="Z24" s="685">
        <v>0.7</v>
      </c>
      <c r="AA24" s="685"/>
      <c r="AB24" s="685"/>
      <c r="AC24" s="685"/>
      <c r="AD24" s="686" t="s">
        <v>245</v>
      </c>
      <c r="AE24" s="686"/>
      <c r="AF24" s="686"/>
      <c r="AG24" s="686"/>
      <c r="AH24" s="686"/>
      <c r="AI24" s="686"/>
      <c r="AJ24" s="686"/>
      <c r="AK24" s="686"/>
      <c r="AL24" s="628" t="s">
        <v>130</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245</v>
      </c>
      <c r="BH24" s="626"/>
      <c r="BI24" s="626"/>
      <c r="BJ24" s="626"/>
      <c r="BK24" s="626"/>
      <c r="BL24" s="626"/>
      <c r="BM24" s="626"/>
      <c r="BN24" s="627"/>
      <c r="BO24" s="685" t="s">
        <v>245</v>
      </c>
      <c r="BP24" s="685"/>
      <c r="BQ24" s="685"/>
      <c r="BR24" s="685"/>
      <c r="BS24" s="631" t="s">
        <v>130</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100093440</v>
      </c>
      <c r="CS24" s="689"/>
      <c r="CT24" s="689"/>
      <c r="CU24" s="689"/>
      <c r="CV24" s="689"/>
      <c r="CW24" s="689"/>
      <c r="CX24" s="689"/>
      <c r="CY24" s="735"/>
      <c r="CZ24" s="736">
        <v>53</v>
      </c>
      <c r="DA24" s="705"/>
      <c r="DB24" s="705"/>
      <c r="DC24" s="739"/>
      <c r="DD24" s="734">
        <v>56862293</v>
      </c>
      <c r="DE24" s="689"/>
      <c r="DF24" s="689"/>
      <c r="DG24" s="689"/>
      <c r="DH24" s="689"/>
      <c r="DI24" s="689"/>
      <c r="DJ24" s="689"/>
      <c r="DK24" s="735"/>
      <c r="DL24" s="734">
        <v>56480945</v>
      </c>
      <c r="DM24" s="689"/>
      <c r="DN24" s="689"/>
      <c r="DO24" s="689"/>
      <c r="DP24" s="689"/>
      <c r="DQ24" s="689"/>
      <c r="DR24" s="689"/>
      <c r="DS24" s="689"/>
      <c r="DT24" s="689"/>
      <c r="DU24" s="689"/>
      <c r="DV24" s="735"/>
      <c r="DW24" s="736">
        <v>51.2</v>
      </c>
      <c r="DX24" s="705"/>
      <c r="DY24" s="705"/>
      <c r="DZ24" s="705"/>
      <c r="EA24" s="705"/>
      <c r="EB24" s="705"/>
      <c r="EC24" s="737"/>
    </row>
    <row r="25" spans="2:133" ht="11.25" customHeight="1">
      <c r="B25" s="620" t="s">
        <v>294</v>
      </c>
      <c r="C25" s="621"/>
      <c r="D25" s="621"/>
      <c r="E25" s="621"/>
      <c r="F25" s="621"/>
      <c r="G25" s="621"/>
      <c r="H25" s="621"/>
      <c r="I25" s="621"/>
      <c r="J25" s="621"/>
      <c r="K25" s="621"/>
      <c r="L25" s="621"/>
      <c r="M25" s="621"/>
      <c r="N25" s="621"/>
      <c r="O25" s="621"/>
      <c r="P25" s="621"/>
      <c r="Q25" s="622"/>
      <c r="R25" s="623">
        <v>4266877</v>
      </c>
      <c r="S25" s="626"/>
      <c r="T25" s="626"/>
      <c r="U25" s="626"/>
      <c r="V25" s="626"/>
      <c r="W25" s="626"/>
      <c r="X25" s="626"/>
      <c r="Y25" s="627"/>
      <c r="Z25" s="685">
        <v>2.1</v>
      </c>
      <c r="AA25" s="685"/>
      <c r="AB25" s="685"/>
      <c r="AC25" s="685"/>
      <c r="AD25" s="686">
        <v>800396</v>
      </c>
      <c r="AE25" s="686"/>
      <c r="AF25" s="686"/>
      <c r="AG25" s="686"/>
      <c r="AH25" s="686"/>
      <c r="AI25" s="686"/>
      <c r="AJ25" s="686"/>
      <c r="AK25" s="686"/>
      <c r="AL25" s="628">
        <v>0.8</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245</v>
      </c>
      <c r="BH25" s="626"/>
      <c r="BI25" s="626"/>
      <c r="BJ25" s="626"/>
      <c r="BK25" s="626"/>
      <c r="BL25" s="626"/>
      <c r="BM25" s="626"/>
      <c r="BN25" s="627"/>
      <c r="BO25" s="685" t="s">
        <v>130</v>
      </c>
      <c r="BP25" s="685"/>
      <c r="BQ25" s="685"/>
      <c r="BR25" s="685"/>
      <c r="BS25" s="631" t="s">
        <v>245</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28814899</v>
      </c>
      <c r="CS25" s="624"/>
      <c r="CT25" s="624"/>
      <c r="CU25" s="624"/>
      <c r="CV25" s="624"/>
      <c r="CW25" s="624"/>
      <c r="CX25" s="624"/>
      <c r="CY25" s="625"/>
      <c r="CZ25" s="628">
        <v>15.2</v>
      </c>
      <c r="DA25" s="657"/>
      <c r="DB25" s="657"/>
      <c r="DC25" s="658"/>
      <c r="DD25" s="631">
        <v>24946276</v>
      </c>
      <c r="DE25" s="624"/>
      <c r="DF25" s="624"/>
      <c r="DG25" s="624"/>
      <c r="DH25" s="624"/>
      <c r="DI25" s="624"/>
      <c r="DJ25" s="624"/>
      <c r="DK25" s="625"/>
      <c r="DL25" s="631">
        <v>24565670</v>
      </c>
      <c r="DM25" s="624"/>
      <c r="DN25" s="624"/>
      <c r="DO25" s="624"/>
      <c r="DP25" s="624"/>
      <c r="DQ25" s="624"/>
      <c r="DR25" s="624"/>
      <c r="DS25" s="624"/>
      <c r="DT25" s="624"/>
      <c r="DU25" s="624"/>
      <c r="DV25" s="625"/>
      <c r="DW25" s="628">
        <v>22.3</v>
      </c>
      <c r="DX25" s="657"/>
      <c r="DY25" s="657"/>
      <c r="DZ25" s="657"/>
      <c r="EA25" s="657"/>
      <c r="EB25" s="657"/>
      <c r="EC25" s="659"/>
    </row>
    <row r="26" spans="2:133" ht="11.25" customHeight="1">
      <c r="B26" s="620" t="s">
        <v>297</v>
      </c>
      <c r="C26" s="621"/>
      <c r="D26" s="621"/>
      <c r="E26" s="621"/>
      <c r="F26" s="621"/>
      <c r="G26" s="621"/>
      <c r="H26" s="621"/>
      <c r="I26" s="621"/>
      <c r="J26" s="621"/>
      <c r="K26" s="621"/>
      <c r="L26" s="621"/>
      <c r="M26" s="621"/>
      <c r="N26" s="621"/>
      <c r="O26" s="621"/>
      <c r="P26" s="621"/>
      <c r="Q26" s="622"/>
      <c r="R26" s="623">
        <v>1386531</v>
      </c>
      <c r="S26" s="626"/>
      <c r="T26" s="626"/>
      <c r="U26" s="626"/>
      <c r="V26" s="626"/>
      <c r="W26" s="626"/>
      <c r="X26" s="626"/>
      <c r="Y26" s="627"/>
      <c r="Z26" s="685">
        <v>0.7</v>
      </c>
      <c r="AA26" s="685"/>
      <c r="AB26" s="685"/>
      <c r="AC26" s="685"/>
      <c r="AD26" s="686" t="s">
        <v>245</v>
      </c>
      <c r="AE26" s="686"/>
      <c r="AF26" s="686"/>
      <c r="AG26" s="686"/>
      <c r="AH26" s="686"/>
      <c r="AI26" s="686"/>
      <c r="AJ26" s="686"/>
      <c r="AK26" s="686"/>
      <c r="AL26" s="628" t="s">
        <v>130</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245</v>
      </c>
      <c r="BH26" s="626"/>
      <c r="BI26" s="626"/>
      <c r="BJ26" s="626"/>
      <c r="BK26" s="626"/>
      <c r="BL26" s="626"/>
      <c r="BM26" s="626"/>
      <c r="BN26" s="627"/>
      <c r="BO26" s="685" t="s">
        <v>245</v>
      </c>
      <c r="BP26" s="685"/>
      <c r="BQ26" s="685"/>
      <c r="BR26" s="685"/>
      <c r="BS26" s="631" t="s">
        <v>245</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21510465</v>
      </c>
      <c r="CS26" s="626"/>
      <c r="CT26" s="626"/>
      <c r="CU26" s="626"/>
      <c r="CV26" s="626"/>
      <c r="CW26" s="626"/>
      <c r="CX26" s="626"/>
      <c r="CY26" s="627"/>
      <c r="CZ26" s="628">
        <v>11.4</v>
      </c>
      <c r="DA26" s="657"/>
      <c r="DB26" s="657"/>
      <c r="DC26" s="658"/>
      <c r="DD26" s="631">
        <v>17661359</v>
      </c>
      <c r="DE26" s="626"/>
      <c r="DF26" s="626"/>
      <c r="DG26" s="626"/>
      <c r="DH26" s="626"/>
      <c r="DI26" s="626"/>
      <c r="DJ26" s="626"/>
      <c r="DK26" s="627"/>
      <c r="DL26" s="631" t="s">
        <v>130</v>
      </c>
      <c r="DM26" s="626"/>
      <c r="DN26" s="626"/>
      <c r="DO26" s="626"/>
      <c r="DP26" s="626"/>
      <c r="DQ26" s="626"/>
      <c r="DR26" s="626"/>
      <c r="DS26" s="626"/>
      <c r="DT26" s="626"/>
      <c r="DU26" s="626"/>
      <c r="DV26" s="627"/>
      <c r="DW26" s="628" t="s">
        <v>245</v>
      </c>
      <c r="DX26" s="657"/>
      <c r="DY26" s="657"/>
      <c r="DZ26" s="657"/>
      <c r="EA26" s="657"/>
      <c r="EB26" s="657"/>
      <c r="EC26" s="659"/>
    </row>
    <row r="27" spans="2:133" ht="11.25" customHeight="1">
      <c r="B27" s="620" t="s">
        <v>300</v>
      </c>
      <c r="C27" s="621"/>
      <c r="D27" s="621"/>
      <c r="E27" s="621"/>
      <c r="F27" s="621"/>
      <c r="G27" s="621"/>
      <c r="H27" s="621"/>
      <c r="I27" s="621"/>
      <c r="J27" s="621"/>
      <c r="K27" s="621"/>
      <c r="L27" s="621"/>
      <c r="M27" s="621"/>
      <c r="N27" s="621"/>
      <c r="O27" s="621"/>
      <c r="P27" s="621"/>
      <c r="Q27" s="622"/>
      <c r="R27" s="623">
        <v>37365501</v>
      </c>
      <c r="S27" s="626"/>
      <c r="T27" s="626"/>
      <c r="U27" s="626"/>
      <c r="V27" s="626"/>
      <c r="W27" s="626"/>
      <c r="X27" s="626"/>
      <c r="Y27" s="627"/>
      <c r="Z27" s="685">
        <v>18.7</v>
      </c>
      <c r="AA27" s="685"/>
      <c r="AB27" s="685"/>
      <c r="AC27" s="685"/>
      <c r="AD27" s="686" t="s">
        <v>245</v>
      </c>
      <c r="AE27" s="686"/>
      <c r="AF27" s="686"/>
      <c r="AG27" s="686"/>
      <c r="AH27" s="686"/>
      <c r="AI27" s="686"/>
      <c r="AJ27" s="686"/>
      <c r="AK27" s="686"/>
      <c r="AL27" s="628" t="s">
        <v>245</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96253735</v>
      </c>
      <c r="BH27" s="626"/>
      <c r="BI27" s="626"/>
      <c r="BJ27" s="626"/>
      <c r="BK27" s="626"/>
      <c r="BL27" s="626"/>
      <c r="BM27" s="626"/>
      <c r="BN27" s="627"/>
      <c r="BO27" s="685">
        <v>100</v>
      </c>
      <c r="BP27" s="685"/>
      <c r="BQ27" s="685"/>
      <c r="BR27" s="685"/>
      <c r="BS27" s="631">
        <v>551007</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56411066</v>
      </c>
      <c r="CS27" s="624"/>
      <c r="CT27" s="624"/>
      <c r="CU27" s="624"/>
      <c r="CV27" s="624"/>
      <c r="CW27" s="624"/>
      <c r="CX27" s="624"/>
      <c r="CY27" s="625"/>
      <c r="CZ27" s="628">
        <v>29.8</v>
      </c>
      <c r="DA27" s="657"/>
      <c r="DB27" s="657"/>
      <c r="DC27" s="658"/>
      <c r="DD27" s="631">
        <v>17245103</v>
      </c>
      <c r="DE27" s="624"/>
      <c r="DF27" s="624"/>
      <c r="DG27" s="624"/>
      <c r="DH27" s="624"/>
      <c r="DI27" s="624"/>
      <c r="DJ27" s="624"/>
      <c r="DK27" s="625"/>
      <c r="DL27" s="631">
        <v>17244361</v>
      </c>
      <c r="DM27" s="624"/>
      <c r="DN27" s="624"/>
      <c r="DO27" s="624"/>
      <c r="DP27" s="624"/>
      <c r="DQ27" s="624"/>
      <c r="DR27" s="624"/>
      <c r="DS27" s="624"/>
      <c r="DT27" s="624"/>
      <c r="DU27" s="624"/>
      <c r="DV27" s="625"/>
      <c r="DW27" s="628">
        <v>15.6</v>
      </c>
      <c r="DX27" s="657"/>
      <c r="DY27" s="657"/>
      <c r="DZ27" s="657"/>
      <c r="EA27" s="657"/>
      <c r="EB27" s="657"/>
      <c r="EC27" s="659"/>
    </row>
    <row r="28" spans="2:133" ht="11.25" customHeight="1">
      <c r="B28" s="728" t="s">
        <v>303</v>
      </c>
      <c r="C28" s="729"/>
      <c r="D28" s="729"/>
      <c r="E28" s="729"/>
      <c r="F28" s="729"/>
      <c r="G28" s="729"/>
      <c r="H28" s="729"/>
      <c r="I28" s="729"/>
      <c r="J28" s="729"/>
      <c r="K28" s="729"/>
      <c r="L28" s="729"/>
      <c r="M28" s="729"/>
      <c r="N28" s="729"/>
      <c r="O28" s="729"/>
      <c r="P28" s="729"/>
      <c r="Q28" s="730"/>
      <c r="R28" s="623" t="s">
        <v>130</v>
      </c>
      <c r="S28" s="626"/>
      <c r="T28" s="626"/>
      <c r="U28" s="626"/>
      <c r="V28" s="626"/>
      <c r="W28" s="626"/>
      <c r="X28" s="626"/>
      <c r="Y28" s="627"/>
      <c r="Z28" s="685" t="s">
        <v>130</v>
      </c>
      <c r="AA28" s="685"/>
      <c r="AB28" s="685"/>
      <c r="AC28" s="685"/>
      <c r="AD28" s="686" t="s">
        <v>245</v>
      </c>
      <c r="AE28" s="686"/>
      <c r="AF28" s="686"/>
      <c r="AG28" s="686"/>
      <c r="AH28" s="686"/>
      <c r="AI28" s="686"/>
      <c r="AJ28" s="686"/>
      <c r="AK28" s="686"/>
      <c r="AL28" s="628" t="s">
        <v>245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14867475</v>
      </c>
      <c r="CS28" s="626"/>
      <c r="CT28" s="626"/>
      <c r="CU28" s="626"/>
      <c r="CV28" s="626"/>
      <c r="CW28" s="626"/>
      <c r="CX28" s="626"/>
      <c r="CY28" s="627"/>
      <c r="CZ28" s="628">
        <v>7.9</v>
      </c>
      <c r="DA28" s="657"/>
      <c r="DB28" s="657"/>
      <c r="DC28" s="658"/>
      <c r="DD28" s="631">
        <v>14670914</v>
      </c>
      <c r="DE28" s="626"/>
      <c r="DF28" s="626"/>
      <c r="DG28" s="626"/>
      <c r="DH28" s="626"/>
      <c r="DI28" s="626"/>
      <c r="DJ28" s="626"/>
      <c r="DK28" s="627"/>
      <c r="DL28" s="631">
        <v>14670914</v>
      </c>
      <c r="DM28" s="626"/>
      <c r="DN28" s="626"/>
      <c r="DO28" s="626"/>
      <c r="DP28" s="626"/>
      <c r="DQ28" s="626"/>
      <c r="DR28" s="626"/>
      <c r="DS28" s="626"/>
      <c r="DT28" s="626"/>
      <c r="DU28" s="626"/>
      <c r="DV28" s="627"/>
      <c r="DW28" s="628">
        <v>13.3</v>
      </c>
      <c r="DX28" s="657"/>
      <c r="DY28" s="657"/>
      <c r="DZ28" s="657"/>
      <c r="EA28" s="657"/>
      <c r="EB28" s="657"/>
      <c r="EC28" s="659"/>
    </row>
    <row r="29" spans="2:133" ht="11.25" customHeight="1">
      <c r="B29" s="620" t="s">
        <v>305</v>
      </c>
      <c r="C29" s="621"/>
      <c r="D29" s="621"/>
      <c r="E29" s="621"/>
      <c r="F29" s="621"/>
      <c r="G29" s="621"/>
      <c r="H29" s="621"/>
      <c r="I29" s="621"/>
      <c r="J29" s="621"/>
      <c r="K29" s="621"/>
      <c r="L29" s="621"/>
      <c r="M29" s="621"/>
      <c r="N29" s="621"/>
      <c r="O29" s="621"/>
      <c r="P29" s="621"/>
      <c r="Q29" s="622"/>
      <c r="R29" s="623">
        <v>10221470</v>
      </c>
      <c r="S29" s="626"/>
      <c r="T29" s="626"/>
      <c r="U29" s="626"/>
      <c r="V29" s="626"/>
      <c r="W29" s="626"/>
      <c r="X29" s="626"/>
      <c r="Y29" s="627"/>
      <c r="Z29" s="685">
        <v>5.0999999999999996</v>
      </c>
      <c r="AA29" s="685"/>
      <c r="AB29" s="685"/>
      <c r="AC29" s="685"/>
      <c r="AD29" s="686" t="s">
        <v>130</v>
      </c>
      <c r="AE29" s="686"/>
      <c r="AF29" s="686"/>
      <c r="AG29" s="686"/>
      <c r="AH29" s="686"/>
      <c r="AI29" s="686"/>
      <c r="AJ29" s="686"/>
      <c r="AK29" s="686"/>
      <c r="AL29" s="628" t="s">
        <v>245</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14867475</v>
      </c>
      <c r="CS29" s="624"/>
      <c r="CT29" s="624"/>
      <c r="CU29" s="624"/>
      <c r="CV29" s="624"/>
      <c r="CW29" s="624"/>
      <c r="CX29" s="624"/>
      <c r="CY29" s="625"/>
      <c r="CZ29" s="628">
        <v>7.9</v>
      </c>
      <c r="DA29" s="657"/>
      <c r="DB29" s="657"/>
      <c r="DC29" s="658"/>
      <c r="DD29" s="631">
        <v>14670914</v>
      </c>
      <c r="DE29" s="624"/>
      <c r="DF29" s="624"/>
      <c r="DG29" s="624"/>
      <c r="DH29" s="624"/>
      <c r="DI29" s="624"/>
      <c r="DJ29" s="624"/>
      <c r="DK29" s="625"/>
      <c r="DL29" s="631">
        <v>14670914</v>
      </c>
      <c r="DM29" s="624"/>
      <c r="DN29" s="624"/>
      <c r="DO29" s="624"/>
      <c r="DP29" s="624"/>
      <c r="DQ29" s="624"/>
      <c r="DR29" s="624"/>
      <c r="DS29" s="624"/>
      <c r="DT29" s="624"/>
      <c r="DU29" s="624"/>
      <c r="DV29" s="625"/>
      <c r="DW29" s="628">
        <v>13.3</v>
      </c>
      <c r="DX29" s="657"/>
      <c r="DY29" s="657"/>
      <c r="DZ29" s="657"/>
      <c r="EA29" s="657"/>
      <c r="EB29" s="657"/>
      <c r="EC29" s="659"/>
    </row>
    <row r="30" spans="2:133" ht="11.25" customHeight="1">
      <c r="B30" s="620" t="s">
        <v>310</v>
      </c>
      <c r="C30" s="621"/>
      <c r="D30" s="621"/>
      <c r="E30" s="621"/>
      <c r="F30" s="621"/>
      <c r="G30" s="621"/>
      <c r="H30" s="621"/>
      <c r="I30" s="621"/>
      <c r="J30" s="621"/>
      <c r="K30" s="621"/>
      <c r="L30" s="621"/>
      <c r="M30" s="621"/>
      <c r="N30" s="621"/>
      <c r="O30" s="621"/>
      <c r="P30" s="621"/>
      <c r="Q30" s="622"/>
      <c r="R30" s="623">
        <v>1662686</v>
      </c>
      <c r="S30" s="626"/>
      <c r="T30" s="626"/>
      <c r="U30" s="626"/>
      <c r="V30" s="626"/>
      <c r="W30" s="626"/>
      <c r="X30" s="626"/>
      <c r="Y30" s="627"/>
      <c r="Z30" s="685">
        <v>0.8</v>
      </c>
      <c r="AA30" s="685"/>
      <c r="AB30" s="685"/>
      <c r="AC30" s="685"/>
      <c r="AD30" s="686">
        <v>608</v>
      </c>
      <c r="AE30" s="686"/>
      <c r="AF30" s="686"/>
      <c r="AG30" s="686"/>
      <c r="AH30" s="686"/>
      <c r="AI30" s="686"/>
      <c r="AJ30" s="686"/>
      <c r="AK30" s="686"/>
      <c r="AL30" s="628">
        <v>0</v>
      </c>
      <c r="AM30" s="629"/>
      <c r="AN30" s="629"/>
      <c r="AO30" s="687"/>
      <c r="AP30" s="713" t="s">
        <v>311</v>
      </c>
      <c r="AQ30" s="714"/>
      <c r="AR30" s="714"/>
      <c r="AS30" s="714"/>
      <c r="AT30" s="719" t="s">
        <v>312</v>
      </c>
      <c r="AU30" s="230"/>
      <c r="AV30" s="230"/>
      <c r="AW30" s="230"/>
      <c r="AX30" s="722" t="s">
        <v>187</v>
      </c>
      <c r="AY30" s="723"/>
      <c r="AZ30" s="723"/>
      <c r="BA30" s="723"/>
      <c r="BB30" s="723"/>
      <c r="BC30" s="723"/>
      <c r="BD30" s="723"/>
      <c r="BE30" s="723"/>
      <c r="BF30" s="724"/>
      <c r="BG30" s="703">
        <v>98.6</v>
      </c>
      <c r="BH30" s="704"/>
      <c r="BI30" s="704"/>
      <c r="BJ30" s="704"/>
      <c r="BK30" s="704"/>
      <c r="BL30" s="704"/>
      <c r="BM30" s="705">
        <v>96.6</v>
      </c>
      <c r="BN30" s="704"/>
      <c r="BO30" s="704"/>
      <c r="BP30" s="704"/>
      <c r="BQ30" s="706"/>
      <c r="BR30" s="703">
        <v>98.6</v>
      </c>
      <c r="BS30" s="704"/>
      <c r="BT30" s="704"/>
      <c r="BU30" s="704"/>
      <c r="BV30" s="704"/>
      <c r="BW30" s="704"/>
      <c r="BX30" s="705">
        <v>95.6</v>
      </c>
      <c r="BY30" s="704"/>
      <c r="BZ30" s="704"/>
      <c r="CA30" s="704"/>
      <c r="CB30" s="706"/>
      <c r="CD30" s="709"/>
      <c r="CE30" s="710"/>
      <c r="CF30" s="667" t="s">
        <v>313</v>
      </c>
      <c r="CG30" s="664"/>
      <c r="CH30" s="664"/>
      <c r="CI30" s="664"/>
      <c r="CJ30" s="664"/>
      <c r="CK30" s="664"/>
      <c r="CL30" s="664"/>
      <c r="CM30" s="664"/>
      <c r="CN30" s="664"/>
      <c r="CO30" s="664"/>
      <c r="CP30" s="664"/>
      <c r="CQ30" s="665"/>
      <c r="CR30" s="623">
        <v>13828313</v>
      </c>
      <c r="CS30" s="626"/>
      <c r="CT30" s="626"/>
      <c r="CU30" s="626"/>
      <c r="CV30" s="626"/>
      <c r="CW30" s="626"/>
      <c r="CX30" s="626"/>
      <c r="CY30" s="627"/>
      <c r="CZ30" s="628">
        <v>7.3</v>
      </c>
      <c r="DA30" s="657"/>
      <c r="DB30" s="657"/>
      <c r="DC30" s="658"/>
      <c r="DD30" s="631">
        <v>13638727</v>
      </c>
      <c r="DE30" s="626"/>
      <c r="DF30" s="626"/>
      <c r="DG30" s="626"/>
      <c r="DH30" s="626"/>
      <c r="DI30" s="626"/>
      <c r="DJ30" s="626"/>
      <c r="DK30" s="627"/>
      <c r="DL30" s="631">
        <v>13638727</v>
      </c>
      <c r="DM30" s="626"/>
      <c r="DN30" s="626"/>
      <c r="DO30" s="626"/>
      <c r="DP30" s="626"/>
      <c r="DQ30" s="626"/>
      <c r="DR30" s="626"/>
      <c r="DS30" s="626"/>
      <c r="DT30" s="626"/>
      <c r="DU30" s="626"/>
      <c r="DV30" s="627"/>
      <c r="DW30" s="628">
        <v>12.4</v>
      </c>
      <c r="DX30" s="657"/>
      <c r="DY30" s="657"/>
      <c r="DZ30" s="657"/>
      <c r="EA30" s="657"/>
      <c r="EB30" s="657"/>
      <c r="EC30" s="659"/>
    </row>
    <row r="31" spans="2:133" ht="11.25" customHeight="1">
      <c r="B31" s="620" t="s">
        <v>314</v>
      </c>
      <c r="C31" s="621"/>
      <c r="D31" s="621"/>
      <c r="E31" s="621"/>
      <c r="F31" s="621"/>
      <c r="G31" s="621"/>
      <c r="H31" s="621"/>
      <c r="I31" s="621"/>
      <c r="J31" s="621"/>
      <c r="K31" s="621"/>
      <c r="L31" s="621"/>
      <c r="M31" s="621"/>
      <c r="N31" s="621"/>
      <c r="O31" s="621"/>
      <c r="P31" s="621"/>
      <c r="Q31" s="622"/>
      <c r="R31" s="623">
        <v>11833</v>
      </c>
      <c r="S31" s="626"/>
      <c r="T31" s="626"/>
      <c r="U31" s="626"/>
      <c r="V31" s="626"/>
      <c r="W31" s="626"/>
      <c r="X31" s="626"/>
      <c r="Y31" s="627"/>
      <c r="Z31" s="685">
        <v>0</v>
      </c>
      <c r="AA31" s="685"/>
      <c r="AB31" s="685"/>
      <c r="AC31" s="685"/>
      <c r="AD31" s="686" t="s">
        <v>130</v>
      </c>
      <c r="AE31" s="686"/>
      <c r="AF31" s="686"/>
      <c r="AG31" s="686"/>
      <c r="AH31" s="686"/>
      <c r="AI31" s="686"/>
      <c r="AJ31" s="686"/>
      <c r="AK31" s="686"/>
      <c r="AL31" s="628" t="s">
        <v>130</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98.2</v>
      </c>
      <c r="BH31" s="624"/>
      <c r="BI31" s="624"/>
      <c r="BJ31" s="624"/>
      <c r="BK31" s="624"/>
      <c r="BL31" s="624"/>
      <c r="BM31" s="629">
        <v>94.6</v>
      </c>
      <c r="BN31" s="702"/>
      <c r="BO31" s="702"/>
      <c r="BP31" s="702"/>
      <c r="BQ31" s="663"/>
      <c r="BR31" s="701">
        <v>98.2</v>
      </c>
      <c r="BS31" s="624"/>
      <c r="BT31" s="624"/>
      <c r="BU31" s="624"/>
      <c r="BV31" s="624"/>
      <c r="BW31" s="624"/>
      <c r="BX31" s="629">
        <v>93.4</v>
      </c>
      <c r="BY31" s="702"/>
      <c r="BZ31" s="702"/>
      <c r="CA31" s="702"/>
      <c r="CB31" s="663"/>
      <c r="CD31" s="709"/>
      <c r="CE31" s="710"/>
      <c r="CF31" s="667" t="s">
        <v>317</v>
      </c>
      <c r="CG31" s="664"/>
      <c r="CH31" s="664"/>
      <c r="CI31" s="664"/>
      <c r="CJ31" s="664"/>
      <c r="CK31" s="664"/>
      <c r="CL31" s="664"/>
      <c r="CM31" s="664"/>
      <c r="CN31" s="664"/>
      <c r="CO31" s="664"/>
      <c r="CP31" s="664"/>
      <c r="CQ31" s="665"/>
      <c r="CR31" s="623">
        <v>1039162</v>
      </c>
      <c r="CS31" s="624"/>
      <c r="CT31" s="624"/>
      <c r="CU31" s="624"/>
      <c r="CV31" s="624"/>
      <c r="CW31" s="624"/>
      <c r="CX31" s="624"/>
      <c r="CY31" s="625"/>
      <c r="CZ31" s="628">
        <v>0.5</v>
      </c>
      <c r="DA31" s="657"/>
      <c r="DB31" s="657"/>
      <c r="DC31" s="658"/>
      <c r="DD31" s="631">
        <v>1032187</v>
      </c>
      <c r="DE31" s="624"/>
      <c r="DF31" s="624"/>
      <c r="DG31" s="624"/>
      <c r="DH31" s="624"/>
      <c r="DI31" s="624"/>
      <c r="DJ31" s="624"/>
      <c r="DK31" s="625"/>
      <c r="DL31" s="631">
        <v>1032187</v>
      </c>
      <c r="DM31" s="624"/>
      <c r="DN31" s="624"/>
      <c r="DO31" s="624"/>
      <c r="DP31" s="624"/>
      <c r="DQ31" s="624"/>
      <c r="DR31" s="624"/>
      <c r="DS31" s="624"/>
      <c r="DT31" s="624"/>
      <c r="DU31" s="624"/>
      <c r="DV31" s="625"/>
      <c r="DW31" s="628">
        <v>0.9</v>
      </c>
      <c r="DX31" s="657"/>
      <c r="DY31" s="657"/>
      <c r="DZ31" s="657"/>
      <c r="EA31" s="657"/>
      <c r="EB31" s="657"/>
      <c r="EC31" s="659"/>
    </row>
    <row r="32" spans="2:133" ht="11.25" customHeight="1">
      <c r="B32" s="620" t="s">
        <v>318</v>
      </c>
      <c r="C32" s="621"/>
      <c r="D32" s="621"/>
      <c r="E32" s="621"/>
      <c r="F32" s="621"/>
      <c r="G32" s="621"/>
      <c r="H32" s="621"/>
      <c r="I32" s="621"/>
      <c r="J32" s="621"/>
      <c r="K32" s="621"/>
      <c r="L32" s="621"/>
      <c r="M32" s="621"/>
      <c r="N32" s="621"/>
      <c r="O32" s="621"/>
      <c r="P32" s="621"/>
      <c r="Q32" s="622"/>
      <c r="R32" s="623">
        <v>1862819</v>
      </c>
      <c r="S32" s="626"/>
      <c r="T32" s="626"/>
      <c r="U32" s="626"/>
      <c r="V32" s="626"/>
      <c r="W32" s="626"/>
      <c r="X32" s="626"/>
      <c r="Y32" s="627"/>
      <c r="Z32" s="685">
        <v>0.9</v>
      </c>
      <c r="AA32" s="685"/>
      <c r="AB32" s="685"/>
      <c r="AC32" s="685"/>
      <c r="AD32" s="686" t="s">
        <v>245</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99</v>
      </c>
      <c r="BH32" s="639"/>
      <c r="BI32" s="639"/>
      <c r="BJ32" s="639"/>
      <c r="BK32" s="639"/>
      <c r="BL32" s="639"/>
      <c r="BM32" s="683">
        <v>98.3</v>
      </c>
      <c r="BN32" s="639"/>
      <c r="BO32" s="639"/>
      <c r="BP32" s="639"/>
      <c r="BQ32" s="676"/>
      <c r="BR32" s="700">
        <v>98.8</v>
      </c>
      <c r="BS32" s="639"/>
      <c r="BT32" s="639"/>
      <c r="BU32" s="639"/>
      <c r="BV32" s="639"/>
      <c r="BW32" s="639"/>
      <c r="BX32" s="683">
        <v>97.4</v>
      </c>
      <c r="BY32" s="639"/>
      <c r="BZ32" s="639"/>
      <c r="CA32" s="639"/>
      <c r="CB32" s="676"/>
      <c r="CD32" s="711"/>
      <c r="CE32" s="712"/>
      <c r="CF32" s="667" t="s">
        <v>320</v>
      </c>
      <c r="CG32" s="664"/>
      <c r="CH32" s="664"/>
      <c r="CI32" s="664"/>
      <c r="CJ32" s="664"/>
      <c r="CK32" s="664"/>
      <c r="CL32" s="664"/>
      <c r="CM32" s="664"/>
      <c r="CN32" s="664"/>
      <c r="CO32" s="664"/>
      <c r="CP32" s="664"/>
      <c r="CQ32" s="665"/>
      <c r="CR32" s="623" t="s">
        <v>271</v>
      </c>
      <c r="CS32" s="626"/>
      <c r="CT32" s="626"/>
      <c r="CU32" s="626"/>
      <c r="CV32" s="626"/>
      <c r="CW32" s="626"/>
      <c r="CX32" s="626"/>
      <c r="CY32" s="627"/>
      <c r="CZ32" s="628" t="s">
        <v>245</v>
      </c>
      <c r="DA32" s="657"/>
      <c r="DB32" s="657"/>
      <c r="DC32" s="658"/>
      <c r="DD32" s="631" t="s">
        <v>130</v>
      </c>
      <c r="DE32" s="626"/>
      <c r="DF32" s="626"/>
      <c r="DG32" s="626"/>
      <c r="DH32" s="626"/>
      <c r="DI32" s="626"/>
      <c r="DJ32" s="626"/>
      <c r="DK32" s="627"/>
      <c r="DL32" s="631" t="s">
        <v>245</v>
      </c>
      <c r="DM32" s="626"/>
      <c r="DN32" s="626"/>
      <c r="DO32" s="626"/>
      <c r="DP32" s="626"/>
      <c r="DQ32" s="626"/>
      <c r="DR32" s="626"/>
      <c r="DS32" s="626"/>
      <c r="DT32" s="626"/>
      <c r="DU32" s="626"/>
      <c r="DV32" s="627"/>
      <c r="DW32" s="628" t="s">
        <v>245</v>
      </c>
      <c r="DX32" s="657"/>
      <c r="DY32" s="657"/>
      <c r="DZ32" s="657"/>
      <c r="EA32" s="657"/>
      <c r="EB32" s="657"/>
      <c r="EC32" s="659"/>
    </row>
    <row r="33" spans="2:133" ht="11.25" customHeight="1">
      <c r="B33" s="620" t="s">
        <v>321</v>
      </c>
      <c r="C33" s="621"/>
      <c r="D33" s="621"/>
      <c r="E33" s="621"/>
      <c r="F33" s="621"/>
      <c r="G33" s="621"/>
      <c r="H33" s="621"/>
      <c r="I33" s="621"/>
      <c r="J33" s="621"/>
      <c r="K33" s="621"/>
      <c r="L33" s="621"/>
      <c r="M33" s="621"/>
      <c r="N33" s="621"/>
      <c r="O33" s="621"/>
      <c r="P33" s="621"/>
      <c r="Q33" s="622"/>
      <c r="R33" s="623">
        <v>10636614</v>
      </c>
      <c r="S33" s="626"/>
      <c r="T33" s="626"/>
      <c r="U33" s="626"/>
      <c r="V33" s="626"/>
      <c r="W33" s="626"/>
      <c r="X33" s="626"/>
      <c r="Y33" s="627"/>
      <c r="Z33" s="685">
        <v>5.3</v>
      </c>
      <c r="AA33" s="685"/>
      <c r="AB33" s="685"/>
      <c r="AC33" s="685"/>
      <c r="AD33" s="686" t="s">
        <v>245</v>
      </c>
      <c r="AE33" s="686"/>
      <c r="AF33" s="686"/>
      <c r="AG33" s="686"/>
      <c r="AH33" s="686"/>
      <c r="AI33" s="686"/>
      <c r="AJ33" s="686"/>
      <c r="AK33" s="686"/>
      <c r="AL33" s="628" t="s">
        <v>130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64287433</v>
      </c>
      <c r="CS33" s="624"/>
      <c r="CT33" s="624"/>
      <c r="CU33" s="624"/>
      <c r="CV33" s="624"/>
      <c r="CW33" s="624"/>
      <c r="CX33" s="624"/>
      <c r="CY33" s="625"/>
      <c r="CZ33" s="628">
        <v>34</v>
      </c>
      <c r="DA33" s="657"/>
      <c r="DB33" s="657"/>
      <c r="DC33" s="658"/>
      <c r="DD33" s="631">
        <v>54573925</v>
      </c>
      <c r="DE33" s="624"/>
      <c r="DF33" s="624"/>
      <c r="DG33" s="624"/>
      <c r="DH33" s="624"/>
      <c r="DI33" s="624"/>
      <c r="DJ33" s="624"/>
      <c r="DK33" s="625"/>
      <c r="DL33" s="631">
        <v>47516471</v>
      </c>
      <c r="DM33" s="624"/>
      <c r="DN33" s="624"/>
      <c r="DO33" s="624"/>
      <c r="DP33" s="624"/>
      <c r="DQ33" s="624"/>
      <c r="DR33" s="624"/>
      <c r="DS33" s="624"/>
      <c r="DT33" s="624"/>
      <c r="DU33" s="624"/>
      <c r="DV33" s="625"/>
      <c r="DW33" s="628">
        <v>43.1</v>
      </c>
      <c r="DX33" s="657"/>
      <c r="DY33" s="657"/>
      <c r="DZ33" s="657"/>
      <c r="EA33" s="657"/>
      <c r="EB33" s="657"/>
      <c r="EC33" s="659"/>
    </row>
    <row r="34" spans="2:133" ht="11.25" customHeight="1">
      <c r="B34" s="620" t="s">
        <v>323</v>
      </c>
      <c r="C34" s="621"/>
      <c r="D34" s="621"/>
      <c r="E34" s="621"/>
      <c r="F34" s="621"/>
      <c r="G34" s="621"/>
      <c r="H34" s="621"/>
      <c r="I34" s="621"/>
      <c r="J34" s="621"/>
      <c r="K34" s="621"/>
      <c r="L34" s="621"/>
      <c r="M34" s="621"/>
      <c r="N34" s="621"/>
      <c r="O34" s="621"/>
      <c r="P34" s="621"/>
      <c r="Q34" s="622"/>
      <c r="R34" s="623">
        <v>5111853</v>
      </c>
      <c r="S34" s="626"/>
      <c r="T34" s="626"/>
      <c r="U34" s="626"/>
      <c r="V34" s="626"/>
      <c r="W34" s="626"/>
      <c r="X34" s="626"/>
      <c r="Y34" s="627"/>
      <c r="Z34" s="685">
        <v>2.6</v>
      </c>
      <c r="AA34" s="685"/>
      <c r="AB34" s="685"/>
      <c r="AC34" s="685"/>
      <c r="AD34" s="686">
        <v>138186</v>
      </c>
      <c r="AE34" s="686"/>
      <c r="AF34" s="686"/>
      <c r="AG34" s="686"/>
      <c r="AH34" s="686"/>
      <c r="AI34" s="686"/>
      <c r="AJ34" s="686"/>
      <c r="AK34" s="686"/>
      <c r="AL34" s="628">
        <v>0.1</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31392424</v>
      </c>
      <c r="CS34" s="626"/>
      <c r="CT34" s="626"/>
      <c r="CU34" s="626"/>
      <c r="CV34" s="626"/>
      <c r="CW34" s="626"/>
      <c r="CX34" s="626"/>
      <c r="CY34" s="627"/>
      <c r="CZ34" s="628">
        <v>16.600000000000001</v>
      </c>
      <c r="DA34" s="657"/>
      <c r="DB34" s="657"/>
      <c r="DC34" s="658"/>
      <c r="DD34" s="631">
        <v>25820702</v>
      </c>
      <c r="DE34" s="626"/>
      <c r="DF34" s="626"/>
      <c r="DG34" s="626"/>
      <c r="DH34" s="626"/>
      <c r="DI34" s="626"/>
      <c r="DJ34" s="626"/>
      <c r="DK34" s="627"/>
      <c r="DL34" s="631">
        <v>23475383</v>
      </c>
      <c r="DM34" s="626"/>
      <c r="DN34" s="626"/>
      <c r="DO34" s="626"/>
      <c r="DP34" s="626"/>
      <c r="DQ34" s="626"/>
      <c r="DR34" s="626"/>
      <c r="DS34" s="626"/>
      <c r="DT34" s="626"/>
      <c r="DU34" s="626"/>
      <c r="DV34" s="627"/>
      <c r="DW34" s="628">
        <v>21.3</v>
      </c>
      <c r="DX34" s="657"/>
      <c r="DY34" s="657"/>
      <c r="DZ34" s="657"/>
      <c r="EA34" s="657"/>
      <c r="EB34" s="657"/>
      <c r="EC34" s="659"/>
    </row>
    <row r="35" spans="2:133" ht="11.25" customHeight="1">
      <c r="B35" s="620" t="s">
        <v>327</v>
      </c>
      <c r="C35" s="621"/>
      <c r="D35" s="621"/>
      <c r="E35" s="621"/>
      <c r="F35" s="621"/>
      <c r="G35" s="621"/>
      <c r="H35" s="621"/>
      <c r="I35" s="621"/>
      <c r="J35" s="621"/>
      <c r="K35" s="621"/>
      <c r="L35" s="621"/>
      <c r="M35" s="621"/>
      <c r="N35" s="621"/>
      <c r="O35" s="621"/>
      <c r="P35" s="621"/>
      <c r="Q35" s="622"/>
      <c r="R35" s="623">
        <v>12347864</v>
      </c>
      <c r="S35" s="626"/>
      <c r="T35" s="626"/>
      <c r="U35" s="626"/>
      <c r="V35" s="626"/>
      <c r="W35" s="626"/>
      <c r="X35" s="626"/>
      <c r="Y35" s="627"/>
      <c r="Z35" s="685">
        <v>6.2</v>
      </c>
      <c r="AA35" s="685"/>
      <c r="AB35" s="685"/>
      <c r="AC35" s="685"/>
      <c r="AD35" s="686" t="s">
        <v>130</v>
      </c>
      <c r="AE35" s="686"/>
      <c r="AF35" s="686"/>
      <c r="AG35" s="686"/>
      <c r="AH35" s="686"/>
      <c r="AI35" s="686"/>
      <c r="AJ35" s="686"/>
      <c r="AK35" s="686"/>
      <c r="AL35" s="628" t="s">
        <v>245</v>
      </c>
      <c r="AM35" s="629"/>
      <c r="AN35" s="629"/>
      <c r="AO35" s="687"/>
      <c r="AP35" s="234"/>
      <c r="AQ35" s="691" t="s">
        <v>328</v>
      </c>
      <c r="AR35" s="692"/>
      <c r="AS35" s="692"/>
      <c r="AT35" s="692"/>
      <c r="AU35" s="692"/>
      <c r="AV35" s="692"/>
      <c r="AW35" s="692"/>
      <c r="AX35" s="692"/>
      <c r="AY35" s="693"/>
      <c r="AZ35" s="688">
        <v>22203109</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t="s">
        <v>130</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3141290</v>
      </c>
      <c r="CS35" s="624"/>
      <c r="CT35" s="624"/>
      <c r="CU35" s="624"/>
      <c r="CV35" s="624"/>
      <c r="CW35" s="624"/>
      <c r="CX35" s="624"/>
      <c r="CY35" s="625"/>
      <c r="CZ35" s="628">
        <v>1.7</v>
      </c>
      <c r="DA35" s="657"/>
      <c r="DB35" s="657"/>
      <c r="DC35" s="658"/>
      <c r="DD35" s="631">
        <v>2654969</v>
      </c>
      <c r="DE35" s="624"/>
      <c r="DF35" s="624"/>
      <c r="DG35" s="624"/>
      <c r="DH35" s="624"/>
      <c r="DI35" s="624"/>
      <c r="DJ35" s="624"/>
      <c r="DK35" s="625"/>
      <c r="DL35" s="631">
        <v>2654472</v>
      </c>
      <c r="DM35" s="624"/>
      <c r="DN35" s="624"/>
      <c r="DO35" s="624"/>
      <c r="DP35" s="624"/>
      <c r="DQ35" s="624"/>
      <c r="DR35" s="624"/>
      <c r="DS35" s="624"/>
      <c r="DT35" s="624"/>
      <c r="DU35" s="624"/>
      <c r="DV35" s="625"/>
      <c r="DW35" s="628">
        <v>2.4</v>
      </c>
      <c r="DX35" s="657"/>
      <c r="DY35" s="657"/>
      <c r="DZ35" s="657"/>
      <c r="EA35" s="657"/>
      <c r="EB35" s="657"/>
      <c r="EC35" s="659"/>
    </row>
    <row r="36" spans="2:133" ht="11.25" customHeight="1">
      <c r="B36" s="620" t="s">
        <v>331</v>
      </c>
      <c r="C36" s="621"/>
      <c r="D36" s="621"/>
      <c r="E36" s="621"/>
      <c r="F36" s="621"/>
      <c r="G36" s="621"/>
      <c r="H36" s="621"/>
      <c r="I36" s="621"/>
      <c r="J36" s="621"/>
      <c r="K36" s="621"/>
      <c r="L36" s="621"/>
      <c r="M36" s="621"/>
      <c r="N36" s="621"/>
      <c r="O36" s="621"/>
      <c r="P36" s="621"/>
      <c r="Q36" s="622"/>
      <c r="R36" s="623" t="s">
        <v>245</v>
      </c>
      <c r="S36" s="626"/>
      <c r="T36" s="626"/>
      <c r="U36" s="626"/>
      <c r="V36" s="626"/>
      <c r="W36" s="626"/>
      <c r="X36" s="626"/>
      <c r="Y36" s="627"/>
      <c r="Z36" s="685" t="s">
        <v>245</v>
      </c>
      <c r="AA36" s="685"/>
      <c r="AB36" s="685"/>
      <c r="AC36" s="685"/>
      <c r="AD36" s="686" t="s">
        <v>130</v>
      </c>
      <c r="AE36" s="686"/>
      <c r="AF36" s="686"/>
      <c r="AG36" s="686"/>
      <c r="AH36" s="686"/>
      <c r="AI36" s="686"/>
      <c r="AJ36" s="686"/>
      <c r="AK36" s="686"/>
      <c r="AL36" s="628" t="s">
        <v>130</v>
      </c>
      <c r="AM36" s="629"/>
      <c r="AN36" s="629"/>
      <c r="AO36" s="687"/>
      <c r="AQ36" s="660" t="s">
        <v>332</v>
      </c>
      <c r="AR36" s="661"/>
      <c r="AS36" s="661"/>
      <c r="AT36" s="661"/>
      <c r="AU36" s="661"/>
      <c r="AV36" s="661"/>
      <c r="AW36" s="661"/>
      <c r="AX36" s="661"/>
      <c r="AY36" s="662"/>
      <c r="AZ36" s="623">
        <v>4149291</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t="s">
        <v>245</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8933859</v>
      </c>
      <c r="CS36" s="626"/>
      <c r="CT36" s="626"/>
      <c r="CU36" s="626"/>
      <c r="CV36" s="626"/>
      <c r="CW36" s="626"/>
      <c r="CX36" s="626"/>
      <c r="CY36" s="627"/>
      <c r="CZ36" s="628">
        <v>4.7</v>
      </c>
      <c r="DA36" s="657"/>
      <c r="DB36" s="657"/>
      <c r="DC36" s="658"/>
      <c r="DD36" s="631">
        <v>8014727</v>
      </c>
      <c r="DE36" s="626"/>
      <c r="DF36" s="626"/>
      <c r="DG36" s="626"/>
      <c r="DH36" s="626"/>
      <c r="DI36" s="626"/>
      <c r="DJ36" s="626"/>
      <c r="DK36" s="627"/>
      <c r="DL36" s="631">
        <v>6583292</v>
      </c>
      <c r="DM36" s="626"/>
      <c r="DN36" s="626"/>
      <c r="DO36" s="626"/>
      <c r="DP36" s="626"/>
      <c r="DQ36" s="626"/>
      <c r="DR36" s="626"/>
      <c r="DS36" s="626"/>
      <c r="DT36" s="626"/>
      <c r="DU36" s="626"/>
      <c r="DV36" s="627"/>
      <c r="DW36" s="628">
        <v>6</v>
      </c>
      <c r="DX36" s="657"/>
      <c r="DY36" s="657"/>
      <c r="DZ36" s="657"/>
      <c r="EA36" s="657"/>
      <c r="EB36" s="657"/>
      <c r="EC36" s="659"/>
    </row>
    <row r="37" spans="2:133" ht="11.25" customHeight="1">
      <c r="B37" s="620" t="s">
        <v>335</v>
      </c>
      <c r="C37" s="621"/>
      <c r="D37" s="621"/>
      <c r="E37" s="621"/>
      <c r="F37" s="621"/>
      <c r="G37" s="621"/>
      <c r="H37" s="621"/>
      <c r="I37" s="621"/>
      <c r="J37" s="621"/>
      <c r="K37" s="621"/>
      <c r="L37" s="621"/>
      <c r="M37" s="621"/>
      <c r="N37" s="621"/>
      <c r="O37" s="621"/>
      <c r="P37" s="621"/>
      <c r="Q37" s="622"/>
      <c r="R37" s="623">
        <v>5348064</v>
      </c>
      <c r="S37" s="626"/>
      <c r="T37" s="626"/>
      <c r="U37" s="626"/>
      <c r="V37" s="626"/>
      <c r="W37" s="626"/>
      <c r="X37" s="626"/>
      <c r="Y37" s="627"/>
      <c r="Z37" s="685">
        <v>2.7</v>
      </c>
      <c r="AA37" s="685"/>
      <c r="AB37" s="685"/>
      <c r="AC37" s="685"/>
      <c r="AD37" s="686" t="s">
        <v>245</v>
      </c>
      <c r="AE37" s="686"/>
      <c r="AF37" s="686"/>
      <c r="AG37" s="686"/>
      <c r="AH37" s="686"/>
      <c r="AI37" s="686"/>
      <c r="AJ37" s="686"/>
      <c r="AK37" s="686"/>
      <c r="AL37" s="628" t="s">
        <v>130</v>
      </c>
      <c r="AM37" s="629"/>
      <c r="AN37" s="629"/>
      <c r="AO37" s="687"/>
      <c r="AQ37" s="660" t="s">
        <v>336</v>
      </c>
      <c r="AR37" s="661"/>
      <c r="AS37" s="661"/>
      <c r="AT37" s="661"/>
      <c r="AU37" s="661"/>
      <c r="AV37" s="661"/>
      <c r="AW37" s="661"/>
      <c r="AX37" s="661"/>
      <c r="AY37" s="662"/>
      <c r="AZ37" s="623">
        <v>1645800</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90026</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8869</v>
      </c>
      <c r="CS37" s="624"/>
      <c r="CT37" s="624"/>
      <c r="CU37" s="624"/>
      <c r="CV37" s="624"/>
      <c r="CW37" s="624"/>
      <c r="CX37" s="624"/>
      <c r="CY37" s="625"/>
      <c r="CZ37" s="628">
        <v>0</v>
      </c>
      <c r="DA37" s="657"/>
      <c r="DB37" s="657"/>
      <c r="DC37" s="658"/>
      <c r="DD37" s="631">
        <v>8869</v>
      </c>
      <c r="DE37" s="624"/>
      <c r="DF37" s="624"/>
      <c r="DG37" s="624"/>
      <c r="DH37" s="624"/>
      <c r="DI37" s="624"/>
      <c r="DJ37" s="624"/>
      <c r="DK37" s="625"/>
      <c r="DL37" s="631">
        <v>8869</v>
      </c>
      <c r="DM37" s="624"/>
      <c r="DN37" s="624"/>
      <c r="DO37" s="624"/>
      <c r="DP37" s="624"/>
      <c r="DQ37" s="624"/>
      <c r="DR37" s="624"/>
      <c r="DS37" s="624"/>
      <c r="DT37" s="624"/>
      <c r="DU37" s="624"/>
      <c r="DV37" s="625"/>
      <c r="DW37" s="628">
        <v>0</v>
      </c>
      <c r="DX37" s="657"/>
      <c r="DY37" s="657"/>
      <c r="DZ37" s="657"/>
      <c r="EA37" s="657"/>
      <c r="EB37" s="657"/>
      <c r="EC37" s="659"/>
    </row>
    <row r="38" spans="2:133" ht="11.25" customHeight="1">
      <c r="B38" s="635" t="s">
        <v>339</v>
      </c>
      <c r="C38" s="636"/>
      <c r="D38" s="636"/>
      <c r="E38" s="636"/>
      <c r="F38" s="636"/>
      <c r="G38" s="636"/>
      <c r="H38" s="636"/>
      <c r="I38" s="636"/>
      <c r="J38" s="636"/>
      <c r="K38" s="636"/>
      <c r="L38" s="636"/>
      <c r="M38" s="636"/>
      <c r="N38" s="636"/>
      <c r="O38" s="636"/>
      <c r="P38" s="636"/>
      <c r="Q38" s="637"/>
      <c r="R38" s="638">
        <v>199768541</v>
      </c>
      <c r="S38" s="675"/>
      <c r="T38" s="675"/>
      <c r="U38" s="675"/>
      <c r="V38" s="675"/>
      <c r="W38" s="675"/>
      <c r="X38" s="675"/>
      <c r="Y38" s="680"/>
      <c r="Z38" s="681">
        <v>100</v>
      </c>
      <c r="AA38" s="681"/>
      <c r="AB38" s="681"/>
      <c r="AC38" s="681"/>
      <c r="AD38" s="682">
        <v>104891652</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v>754435</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138755</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20376872</v>
      </c>
      <c r="CS38" s="626"/>
      <c r="CT38" s="626"/>
      <c r="CU38" s="626"/>
      <c r="CV38" s="626"/>
      <c r="CW38" s="626"/>
      <c r="CX38" s="626"/>
      <c r="CY38" s="627"/>
      <c r="CZ38" s="628">
        <v>10.8</v>
      </c>
      <c r="DA38" s="657"/>
      <c r="DB38" s="657"/>
      <c r="DC38" s="658"/>
      <c r="DD38" s="631">
        <v>17917689</v>
      </c>
      <c r="DE38" s="626"/>
      <c r="DF38" s="626"/>
      <c r="DG38" s="626"/>
      <c r="DH38" s="626"/>
      <c r="DI38" s="626"/>
      <c r="DJ38" s="626"/>
      <c r="DK38" s="627"/>
      <c r="DL38" s="631">
        <v>14790513</v>
      </c>
      <c r="DM38" s="626"/>
      <c r="DN38" s="626"/>
      <c r="DO38" s="626"/>
      <c r="DP38" s="626"/>
      <c r="DQ38" s="626"/>
      <c r="DR38" s="626"/>
      <c r="DS38" s="626"/>
      <c r="DT38" s="626"/>
      <c r="DU38" s="626"/>
      <c r="DV38" s="627"/>
      <c r="DW38" s="628">
        <v>13.4</v>
      </c>
      <c r="DX38" s="657"/>
      <c r="DY38" s="657"/>
      <c r="DZ38" s="657"/>
      <c r="EA38" s="657"/>
      <c r="EB38" s="657"/>
      <c r="EC38" s="659"/>
    </row>
    <row r="39" spans="2:133" ht="11.25" customHeight="1">
      <c r="AQ39" s="660" t="s">
        <v>343</v>
      </c>
      <c r="AR39" s="661"/>
      <c r="AS39" s="661"/>
      <c r="AT39" s="661"/>
      <c r="AU39" s="661"/>
      <c r="AV39" s="661"/>
      <c r="AW39" s="661"/>
      <c r="AX39" s="661"/>
      <c r="AY39" s="662"/>
      <c r="AZ39" s="623">
        <v>229924</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106</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250198</v>
      </c>
      <c r="CS39" s="624"/>
      <c r="CT39" s="624"/>
      <c r="CU39" s="624"/>
      <c r="CV39" s="624"/>
      <c r="CW39" s="624"/>
      <c r="CX39" s="624"/>
      <c r="CY39" s="625"/>
      <c r="CZ39" s="628">
        <v>0.1</v>
      </c>
      <c r="DA39" s="657"/>
      <c r="DB39" s="657"/>
      <c r="DC39" s="658"/>
      <c r="DD39" s="631">
        <v>153027</v>
      </c>
      <c r="DE39" s="624"/>
      <c r="DF39" s="624"/>
      <c r="DG39" s="624"/>
      <c r="DH39" s="624"/>
      <c r="DI39" s="624"/>
      <c r="DJ39" s="624"/>
      <c r="DK39" s="625"/>
      <c r="DL39" s="631" t="s">
        <v>130</v>
      </c>
      <c r="DM39" s="624"/>
      <c r="DN39" s="624"/>
      <c r="DO39" s="624"/>
      <c r="DP39" s="624"/>
      <c r="DQ39" s="624"/>
      <c r="DR39" s="624"/>
      <c r="DS39" s="624"/>
      <c r="DT39" s="624"/>
      <c r="DU39" s="624"/>
      <c r="DV39" s="625"/>
      <c r="DW39" s="628" t="s">
        <v>130</v>
      </c>
      <c r="DX39" s="657"/>
      <c r="DY39" s="657"/>
      <c r="DZ39" s="657"/>
      <c r="EA39" s="657"/>
      <c r="EB39" s="657"/>
      <c r="EC39" s="659"/>
    </row>
    <row r="40" spans="2:133" ht="11.25" customHeight="1">
      <c r="AQ40" s="660" t="s">
        <v>347</v>
      </c>
      <c r="AR40" s="661"/>
      <c r="AS40" s="661"/>
      <c r="AT40" s="661"/>
      <c r="AU40" s="661"/>
      <c r="AV40" s="661"/>
      <c r="AW40" s="661"/>
      <c r="AX40" s="661"/>
      <c r="AY40" s="662"/>
      <c r="AZ40" s="623">
        <v>4703322</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271</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192790</v>
      </c>
      <c r="CS40" s="626"/>
      <c r="CT40" s="626"/>
      <c r="CU40" s="626"/>
      <c r="CV40" s="626"/>
      <c r="CW40" s="626"/>
      <c r="CX40" s="626"/>
      <c r="CY40" s="627"/>
      <c r="CZ40" s="628">
        <v>0.1</v>
      </c>
      <c r="DA40" s="657"/>
      <c r="DB40" s="657"/>
      <c r="DC40" s="658"/>
      <c r="DD40" s="631">
        <v>12811</v>
      </c>
      <c r="DE40" s="626"/>
      <c r="DF40" s="626"/>
      <c r="DG40" s="626"/>
      <c r="DH40" s="626"/>
      <c r="DI40" s="626"/>
      <c r="DJ40" s="626"/>
      <c r="DK40" s="627"/>
      <c r="DL40" s="631">
        <v>12811</v>
      </c>
      <c r="DM40" s="626"/>
      <c r="DN40" s="626"/>
      <c r="DO40" s="626"/>
      <c r="DP40" s="626"/>
      <c r="DQ40" s="626"/>
      <c r="DR40" s="626"/>
      <c r="DS40" s="626"/>
      <c r="DT40" s="626"/>
      <c r="DU40" s="626"/>
      <c r="DV40" s="627"/>
      <c r="DW40" s="628">
        <v>0</v>
      </c>
      <c r="DX40" s="657"/>
      <c r="DY40" s="657"/>
      <c r="DZ40" s="657"/>
      <c r="EA40" s="657"/>
      <c r="EB40" s="657"/>
      <c r="EC40" s="659"/>
    </row>
    <row r="41" spans="2:133" ht="11.25" customHeight="1">
      <c r="AQ41" s="672" t="s">
        <v>350</v>
      </c>
      <c r="AR41" s="673"/>
      <c r="AS41" s="673"/>
      <c r="AT41" s="673"/>
      <c r="AU41" s="673"/>
      <c r="AV41" s="673"/>
      <c r="AW41" s="673"/>
      <c r="AX41" s="673"/>
      <c r="AY41" s="674"/>
      <c r="AZ41" s="638">
        <v>10720337</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263</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271</v>
      </c>
      <c r="CS41" s="624"/>
      <c r="CT41" s="624"/>
      <c r="CU41" s="624"/>
      <c r="CV41" s="624"/>
      <c r="CW41" s="624"/>
      <c r="CX41" s="624"/>
      <c r="CY41" s="625"/>
      <c r="CZ41" s="628" t="s">
        <v>130</v>
      </c>
      <c r="DA41" s="657"/>
      <c r="DB41" s="657"/>
      <c r="DC41" s="658"/>
      <c r="DD41" s="631" t="s">
        <v>245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24612220</v>
      </c>
      <c r="CS42" s="626"/>
      <c r="CT42" s="626"/>
      <c r="CU42" s="626"/>
      <c r="CV42" s="626"/>
      <c r="CW42" s="626"/>
      <c r="CX42" s="626"/>
      <c r="CY42" s="627"/>
      <c r="CZ42" s="628">
        <v>13</v>
      </c>
      <c r="DA42" s="629"/>
      <c r="DB42" s="629"/>
      <c r="DC42" s="630"/>
      <c r="DD42" s="631">
        <v>12277754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244576</v>
      </c>
      <c r="CS43" s="624"/>
      <c r="CT43" s="624"/>
      <c r="CU43" s="624"/>
      <c r="CV43" s="624"/>
      <c r="CW43" s="624"/>
      <c r="CX43" s="624"/>
      <c r="CY43" s="625"/>
      <c r="CZ43" s="628">
        <v>0.1</v>
      </c>
      <c r="DA43" s="657"/>
      <c r="DB43" s="657"/>
      <c r="DC43" s="658"/>
      <c r="DD43" s="631">
        <v>244576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357</v>
      </c>
      <c r="CD44" s="651" t="s">
        <v>308</v>
      </c>
      <c r="CE44" s="652"/>
      <c r="CF44" s="620" t="s">
        <v>358</v>
      </c>
      <c r="CG44" s="621"/>
      <c r="CH44" s="621"/>
      <c r="CI44" s="621"/>
      <c r="CJ44" s="621"/>
      <c r="CK44" s="621"/>
      <c r="CL44" s="621"/>
      <c r="CM44" s="621"/>
      <c r="CN44" s="621"/>
      <c r="CO44" s="621"/>
      <c r="CP44" s="621"/>
      <c r="CQ44" s="622"/>
      <c r="CR44" s="623">
        <v>24612220</v>
      </c>
      <c r="CS44" s="626"/>
      <c r="CT44" s="626"/>
      <c r="CU44" s="626"/>
      <c r="CV44" s="626"/>
      <c r="CW44" s="626"/>
      <c r="CX44" s="626"/>
      <c r="CY44" s="627"/>
      <c r="CZ44" s="628">
        <v>13</v>
      </c>
      <c r="DA44" s="629"/>
      <c r="DB44" s="629"/>
      <c r="DC44" s="630"/>
      <c r="DD44" s="631">
        <v>12277754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359</v>
      </c>
      <c r="CG45" s="621"/>
      <c r="CH45" s="621"/>
      <c r="CI45" s="621"/>
      <c r="CJ45" s="621"/>
      <c r="CK45" s="621"/>
      <c r="CL45" s="621"/>
      <c r="CM45" s="621"/>
      <c r="CN45" s="621"/>
      <c r="CO45" s="621"/>
      <c r="CP45" s="621"/>
      <c r="CQ45" s="622"/>
      <c r="CR45" s="623">
        <v>8286396</v>
      </c>
      <c r="CS45" s="624"/>
      <c r="CT45" s="624"/>
      <c r="CU45" s="624"/>
      <c r="CV45" s="624"/>
      <c r="CW45" s="624"/>
      <c r="CX45" s="624"/>
      <c r="CY45" s="625"/>
      <c r="CZ45" s="628">
        <v>4.4000000000000004</v>
      </c>
      <c r="DA45" s="657"/>
      <c r="DB45" s="657"/>
      <c r="DC45" s="658"/>
      <c r="DD45" s="631">
        <v>904973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360</v>
      </c>
      <c r="CG46" s="621"/>
      <c r="CH46" s="621"/>
      <c r="CI46" s="621"/>
      <c r="CJ46" s="621"/>
      <c r="CK46" s="621"/>
      <c r="CL46" s="621"/>
      <c r="CM46" s="621"/>
      <c r="CN46" s="621"/>
      <c r="CO46" s="621"/>
      <c r="CP46" s="621"/>
      <c r="CQ46" s="622"/>
      <c r="CR46" s="623">
        <v>16288804</v>
      </c>
      <c r="CS46" s="626"/>
      <c r="CT46" s="626"/>
      <c r="CU46" s="626"/>
      <c r="CV46" s="626"/>
      <c r="CW46" s="626"/>
      <c r="CX46" s="626"/>
      <c r="CY46" s="627"/>
      <c r="CZ46" s="628">
        <v>8.6</v>
      </c>
      <c r="DA46" s="629"/>
      <c r="DB46" s="629"/>
      <c r="DC46" s="630"/>
      <c r="DD46" s="631">
        <v>11338861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361</v>
      </c>
      <c r="CG47" s="621"/>
      <c r="CH47" s="621"/>
      <c r="CI47" s="621"/>
      <c r="CJ47" s="621"/>
      <c r="CK47" s="621"/>
      <c r="CL47" s="621"/>
      <c r="CM47" s="621"/>
      <c r="CN47" s="621"/>
      <c r="CO47" s="621"/>
      <c r="CP47" s="621"/>
      <c r="CQ47" s="622"/>
      <c r="CR47" s="623" t="s">
        <v>130</v>
      </c>
      <c r="CS47" s="624"/>
      <c r="CT47" s="624"/>
      <c r="CU47" s="624"/>
      <c r="CV47" s="624"/>
      <c r="CW47" s="624"/>
      <c r="CX47" s="624"/>
      <c r="CY47" s="625"/>
      <c r="CZ47" s="628" t="s">
        <v>130</v>
      </c>
      <c r="DA47" s="657"/>
      <c r="DB47" s="657"/>
      <c r="DC47" s="658"/>
      <c r="DD47" s="631" t="s">
        <v>130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362</v>
      </c>
      <c r="CG48" s="621"/>
      <c r="CH48" s="621"/>
      <c r="CI48" s="621"/>
      <c r="CJ48" s="621"/>
      <c r="CK48" s="621"/>
      <c r="CL48" s="621"/>
      <c r="CM48" s="621"/>
      <c r="CN48" s="621"/>
      <c r="CO48" s="621"/>
      <c r="CP48" s="621"/>
      <c r="CQ48" s="622"/>
      <c r="CR48" s="623" t="s">
        <v>130</v>
      </c>
      <c r="CS48" s="626"/>
      <c r="CT48" s="626"/>
      <c r="CU48" s="626"/>
      <c r="CV48" s="626"/>
      <c r="CW48" s="626"/>
      <c r="CX48" s="626"/>
      <c r="CY48" s="627"/>
      <c r="CZ48" s="628" t="s">
        <v>130</v>
      </c>
      <c r="DA48" s="629"/>
      <c r="DB48" s="629"/>
      <c r="DC48" s="630"/>
      <c r="DD48" s="631" t="s">
        <v>130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363</v>
      </c>
      <c r="CE49" s="636"/>
      <c r="CF49" s="636"/>
      <c r="CG49" s="636"/>
      <c r="CH49" s="636"/>
      <c r="CI49" s="636"/>
      <c r="CJ49" s="636"/>
      <c r="CK49" s="636"/>
      <c r="CL49" s="636"/>
      <c r="CM49" s="636"/>
      <c r="CN49" s="636"/>
      <c r="CO49" s="636"/>
      <c r="CP49" s="636"/>
      <c r="CQ49" s="637"/>
      <c r="CR49" s="638">
        <v>188993093</v>
      </c>
      <c r="CS49" s="639"/>
      <c r="CT49" s="639"/>
      <c r="CU49" s="639"/>
      <c r="CV49" s="639"/>
      <c r="CW49" s="639"/>
      <c r="CX49" s="639"/>
      <c r="CY49" s="640"/>
      <c r="CZ49" s="641">
        <v>100</v>
      </c>
      <c r="DA49" s="642"/>
      <c r="DB49" s="642"/>
      <c r="DC49" s="643"/>
      <c r="DD49" s="644">
        <v>123713972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4OLuZbBAvy5PSNUYUxlGBNg6gVVjEN8bZtlKIICTi9NSSLX6N/lhmpZ/PHj9DM5KMncNaD4o7a0hSwaElOL2mQ==" saltValue="kGXueXeEc71tdLghDzLR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U76" sqref="AU76:AY76"/>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386</v>
      </c>
      <c r="C7" s="1102"/>
      <c r="D7" s="1102"/>
      <c r="E7" s="1102"/>
      <c r="F7" s="1102"/>
      <c r="G7" s="1102"/>
      <c r="H7" s="1102"/>
      <c r="I7" s="1102"/>
      <c r="J7" s="1102"/>
      <c r="K7" s="1102"/>
      <c r="L7" s="1102"/>
      <c r="M7" s="1102"/>
      <c r="N7" s="1102"/>
      <c r="O7" s="1102"/>
      <c r="P7" s="1103"/>
      <c r="Q7" s="1155">
        <v>196169</v>
      </c>
      <c r="R7" s="1156"/>
      <c r="S7" s="1156"/>
      <c r="T7" s="1156"/>
      <c r="U7" s="1156"/>
      <c r="V7" s="1156">
        <v>185444</v>
      </c>
      <c r="W7" s="1156"/>
      <c r="X7" s="1156"/>
      <c r="Y7" s="1156"/>
      <c r="Z7" s="1156"/>
      <c r="AA7" s="1156">
        <v>10725</v>
      </c>
      <c r="AB7" s="1156"/>
      <c r="AC7" s="1156"/>
      <c r="AD7" s="1156"/>
      <c r="AE7" s="1157"/>
      <c r="AF7" s="1158">
        <v>7894</v>
      </c>
      <c r="AG7" s="1159"/>
      <c r="AH7" s="1159"/>
      <c r="AI7" s="1159"/>
      <c r="AJ7" s="1160"/>
      <c r="AK7" s="1142">
        <v>1789</v>
      </c>
      <c r="AL7" s="1143"/>
      <c r="AM7" s="1143"/>
      <c r="AN7" s="1143"/>
      <c r="AO7" s="1143"/>
      <c r="AP7" s="1143">
        <v>146622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580</v>
      </c>
      <c r="BT7" s="1147"/>
      <c r="BU7" s="1147"/>
      <c r="BV7" s="1147"/>
      <c r="BW7" s="1147"/>
      <c r="BX7" s="1147"/>
      <c r="BY7" s="1147"/>
      <c r="BZ7" s="1147"/>
      <c r="CA7" s="1147"/>
      <c r="CB7" s="1147"/>
      <c r="CC7" s="1147"/>
      <c r="CD7" s="1147"/>
      <c r="CE7" s="1147"/>
      <c r="CF7" s="1147"/>
      <c r="CG7" s="1148"/>
      <c r="CH7" s="1139">
        <v>3518</v>
      </c>
      <c r="CI7" s="1140"/>
      <c r="CJ7" s="1140"/>
      <c r="CK7" s="1140"/>
      <c r="CL7" s="1141"/>
      <c r="CM7" s="1139">
        <v>17448</v>
      </c>
      <c r="CN7" s="1140"/>
      <c r="CO7" s="1140"/>
      <c r="CP7" s="1140"/>
      <c r="CQ7" s="1141"/>
      <c r="CR7" s="1139">
        <v>24259</v>
      </c>
      <c r="CS7" s="1140"/>
      <c r="CT7" s="1140"/>
      <c r="CU7" s="1140"/>
      <c r="CV7" s="1141"/>
      <c r="CW7" s="1139" t="s">
        <v>516</v>
      </c>
      <c r="CX7" s="1140"/>
      <c r="CY7" s="1140"/>
      <c r="CZ7" s="1140"/>
      <c r="DA7" s="1141"/>
      <c r="DB7" s="1139">
        <v>1107</v>
      </c>
      <c r="DC7" s="1140"/>
      <c r="DD7" s="1140"/>
      <c r="DE7" s="1140"/>
      <c r="DF7" s="1141"/>
      <c r="DG7" s="1139" t="s">
        <v>516</v>
      </c>
      <c r="DH7" s="1140"/>
      <c r="DI7" s="1140"/>
      <c r="DJ7" s="1140"/>
      <c r="DK7" s="1141"/>
      <c r="DL7" s="1139" t="s">
        <v>516</v>
      </c>
      <c r="DM7" s="1140"/>
      <c r="DN7" s="1140"/>
      <c r="DO7" s="1140"/>
      <c r="DP7" s="1141"/>
      <c r="DQ7" s="1139"/>
      <c r="DR7" s="1140"/>
      <c r="DS7" s="1140"/>
      <c r="DT7" s="1140"/>
      <c r="DU7" s="1141"/>
      <c r="DV7" s="1166"/>
      <c r="DW7" s="1167"/>
      <c r="DX7" s="1167"/>
      <c r="DY7" s="1167"/>
      <c r="DZ7" s="1168"/>
      <c r="EA7" s="254"/>
    </row>
    <row r="8" spans="1:131" s="255" customFormat="1" ht="26.25" customHeight="1">
      <c r="A8" s="261">
        <v>2</v>
      </c>
      <c r="B8" s="1088" t="s">
        <v>387</v>
      </c>
      <c r="C8" s="1089"/>
      <c r="D8" s="1089"/>
      <c r="E8" s="1089"/>
      <c r="F8" s="1089"/>
      <c r="G8" s="1089"/>
      <c r="H8" s="1089"/>
      <c r="I8" s="1089"/>
      <c r="J8" s="1089"/>
      <c r="K8" s="1089"/>
      <c r="L8" s="1089"/>
      <c r="M8" s="1089"/>
      <c r="N8" s="1089"/>
      <c r="O8" s="1089"/>
      <c r="P8" s="1090"/>
      <c r="Q8" s="1094">
        <v>300</v>
      </c>
      <c r="R8" s="1095"/>
      <c r="S8" s="1095"/>
      <c r="T8" s="1095"/>
      <c r="U8" s="1095"/>
      <c r="V8" s="1095">
        <v>300</v>
      </c>
      <c r="W8" s="1095"/>
      <c r="X8" s="1095"/>
      <c r="Y8" s="1095"/>
      <c r="Z8" s="1095"/>
      <c r="AA8" s="1095" t="s">
        <v>516</v>
      </c>
      <c r="AB8" s="1095"/>
      <c r="AC8" s="1095"/>
      <c r="AD8" s="1095"/>
      <c r="AE8" s="1096"/>
      <c r="AF8" s="1070" t="s">
        <v>130</v>
      </c>
      <c r="AG8" s="1071"/>
      <c r="AH8" s="1071"/>
      <c r="AI8" s="1071"/>
      <c r="AJ8" s="1072"/>
      <c r="AK8" s="1137">
        <v>259</v>
      </c>
      <c r="AL8" s="1138"/>
      <c r="AM8" s="1138"/>
      <c r="AN8" s="1138"/>
      <c r="AO8" s="1138"/>
      <c r="AP8" s="1138" t="s">
        <v>516</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t="s">
        <v>597</v>
      </c>
      <c r="BS8" s="1065" t="s">
        <v>581</v>
      </c>
      <c r="BT8" s="1066"/>
      <c r="BU8" s="1066"/>
      <c r="BV8" s="1066"/>
      <c r="BW8" s="1066"/>
      <c r="BX8" s="1066"/>
      <c r="BY8" s="1066"/>
      <c r="BZ8" s="1066"/>
      <c r="CA8" s="1066"/>
      <c r="CB8" s="1066"/>
      <c r="CC8" s="1066"/>
      <c r="CD8" s="1066"/>
      <c r="CE8" s="1066"/>
      <c r="CF8" s="1066"/>
      <c r="CG8" s="1067"/>
      <c r="CH8" s="1040">
        <v>2466</v>
      </c>
      <c r="CI8" s="1041"/>
      <c r="CJ8" s="1041"/>
      <c r="CK8" s="1041"/>
      <c r="CL8" s="1042"/>
      <c r="CM8" s="1040">
        <v>100133</v>
      </c>
      <c r="CN8" s="1041"/>
      <c r="CO8" s="1041"/>
      <c r="CP8" s="1041"/>
      <c r="CQ8" s="1042"/>
      <c r="CR8" s="1040">
        <v>67</v>
      </c>
      <c r="CS8" s="1041"/>
      <c r="CT8" s="1041"/>
      <c r="CU8" s="1041"/>
      <c r="CV8" s="1042"/>
      <c r="CW8" s="1040" t="s">
        <v>516</v>
      </c>
      <c r="CX8" s="1041"/>
      <c r="CY8" s="1041"/>
      <c r="CZ8" s="1041"/>
      <c r="DA8" s="1042"/>
      <c r="DB8" s="1040" t="s">
        <v>516</v>
      </c>
      <c r="DC8" s="1041"/>
      <c r="DD8" s="1041"/>
      <c r="DE8" s="1041"/>
      <c r="DF8" s="1042"/>
      <c r="DG8" s="1040" t="s">
        <v>516</v>
      </c>
      <c r="DH8" s="1041"/>
      <c r="DI8" s="1041"/>
      <c r="DJ8" s="1041"/>
      <c r="DK8" s="1042"/>
      <c r="DL8" s="1040">
        <v>4950</v>
      </c>
      <c r="DM8" s="1041"/>
      <c r="DN8" s="1041"/>
      <c r="DO8" s="1041"/>
      <c r="DP8" s="1042"/>
      <c r="DQ8" s="1040">
        <v>25</v>
      </c>
      <c r="DR8" s="1041"/>
      <c r="DS8" s="1041"/>
      <c r="DT8" s="1041"/>
      <c r="DU8" s="1042"/>
      <c r="DV8" s="1043"/>
      <c r="DW8" s="1044"/>
      <c r="DX8" s="1044"/>
      <c r="DY8" s="1044"/>
      <c r="DZ8" s="1045"/>
      <c r="EA8" s="254"/>
    </row>
    <row r="9" spans="1:131" s="255" customFormat="1" ht="26.25" customHeight="1">
      <c r="A9" s="261">
        <v>3</v>
      </c>
      <c r="B9" s="1088" t="s">
        <v>388</v>
      </c>
      <c r="C9" s="1089"/>
      <c r="D9" s="1089"/>
      <c r="E9" s="1089"/>
      <c r="F9" s="1089"/>
      <c r="G9" s="1089"/>
      <c r="H9" s="1089"/>
      <c r="I9" s="1089"/>
      <c r="J9" s="1089"/>
      <c r="K9" s="1089"/>
      <c r="L9" s="1089"/>
      <c r="M9" s="1089"/>
      <c r="N9" s="1089"/>
      <c r="O9" s="1089"/>
      <c r="P9" s="1090"/>
      <c r="Q9" s="1094">
        <v>64</v>
      </c>
      <c r="R9" s="1095"/>
      <c r="S9" s="1095"/>
      <c r="T9" s="1095"/>
      <c r="U9" s="1095"/>
      <c r="V9" s="1095">
        <v>46</v>
      </c>
      <c r="W9" s="1095"/>
      <c r="X9" s="1095"/>
      <c r="Y9" s="1095"/>
      <c r="Z9" s="1095"/>
      <c r="AA9" s="1095">
        <v>17</v>
      </c>
      <c r="AB9" s="1095"/>
      <c r="AC9" s="1095"/>
      <c r="AD9" s="1095"/>
      <c r="AE9" s="1096"/>
      <c r="AF9" s="1070">
        <v>17</v>
      </c>
      <c r="AG9" s="1071"/>
      <c r="AH9" s="1071"/>
      <c r="AI9" s="1071"/>
      <c r="AJ9" s="1072"/>
      <c r="AK9" s="1137">
        <v>1</v>
      </c>
      <c r="AL9" s="1138"/>
      <c r="AM9" s="1138"/>
      <c r="AN9" s="1138"/>
      <c r="AO9" s="1138"/>
      <c r="AP9" s="1138" t="s">
        <v>516</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t="s">
        <v>597</v>
      </c>
      <c r="BS9" s="1065" t="s">
        <v>582</v>
      </c>
      <c r="BT9" s="1066"/>
      <c r="BU9" s="1066"/>
      <c r="BV9" s="1066"/>
      <c r="BW9" s="1066"/>
      <c r="BX9" s="1066"/>
      <c r="BY9" s="1066"/>
      <c r="BZ9" s="1066"/>
      <c r="CA9" s="1066"/>
      <c r="CB9" s="1066"/>
      <c r="CC9" s="1066"/>
      <c r="CD9" s="1066"/>
      <c r="CE9" s="1066"/>
      <c r="CF9" s="1066"/>
      <c r="CG9" s="1067"/>
      <c r="CH9" s="1040">
        <v>-1</v>
      </c>
      <c r="CI9" s="1041"/>
      <c r="CJ9" s="1041"/>
      <c r="CK9" s="1041"/>
      <c r="CL9" s="1042"/>
      <c r="CM9" s="1040">
        <v>988</v>
      </c>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v>14</v>
      </c>
      <c r="DM9" s="1041"/>
      <c r="DN9" s="1041"/>
      <c r="DO9" s="1041"/>
      <c r="DP9" s="1042"/>
      <c r="DQ9" s="1040" t="s">
        <v>516</v>
      </c>
      <c r="DR9" s="1041"/>
      <c r="DS9" s="1041"/>
      <c r="DT9" s="1041"/>
      <c r="DU9" s="1042"/>
      <c r="DV9" s="1043"/>
      <c r="DW9" s="1044"/>
      <c r="DX9" s="1044"/>
      <c r="DY9" s="1044"/>
      <c r="DZ9" s="1045"/>
      <c r="EA9" s="254"/>
    </row>
    <row r="10" spans="1:131" s="255" customFormat="1" ht="26.25" customHeight="1">
      <c r="A10" s="261">
        <v>4</v>
      </c>
      <c r="B10" s="1088" t="s">
        <v>389</v>
      </c>
      <c r="C10" s="1089"/>
      <c r="D10" s="1089"/>
      <c r="E10" s="1089"/>
      <c r="F10" s="1089"/>
      <c r="G10" s="1089"/>
      <c r="H10" s="1089"/>
      <c r="I10" s="1089"/>
      <c r="J10" s="1089"/>
      <c r="K10" s="1089"/>
      <c r="L10" s="1089"/>
      <c r="M10" s="1089"/>
      <c r="N10" s="1089"/>
      <c r="O10" s="1089"/>
      <c r="P10" s="1090"/>
      <c r="Q10" s="1094">
        <v>6</v>
      </c>
      <c r="R10" s="1095"/>
      <c r="S10" s="1095"/>
      <c r="T10" s="1095"/>
      <c r="U10" s="1095"/>
      <c r="V10" s="1095">
        <v>6</v>
      </c>
      <c r="W10" s="1095"/>
      <c r="X10" s="1095"/>
      <c r="Y10" s="1095"/>
      <c r="Z10" s="1095"/>
      <c r="AA10" s="1095" t="s">
        <v>516</v>
      </c>
      <c r="AB10" s="1095"/>
      <c r="AC10" s="1095"/>
      <c r="AD10" s="1095"/>
      <c r="AE10" s="1096"/>
      <c r="AF10" s="1070" t="s">
        <v>130</v>
      </c>
      <c r="AG10" s="1071"/>
      <c r="AH10" s="1071"/>
      <c r="AI10" s="1071"/>
      <c r="AJ10" s="1072"/>
      <c r="AK10" s="1137">
        <v>4</v>
      </c>
      <c r="AL10" s="1138"/>
      <c r="AM10" s="1138"/>
      <c r="AN10" s="1138"/>
      <c r="AO10" s="1138"/>
      <c r="AP10" s="1138" t="s">
        <v>516</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t="s">
        <v>597</v>
      </c>
      <c r="BS10" s="1065" t="s">
        <v>583</v>
      </c>
      <c r="BT10" s="1066"/>
      <c r="BU10" s="1066"/>
      <c r="BV10" s="1066"/>
      <c r="BW10" s="1066"/>
      <c r="BX10" s="1066"/>
      <c r="BY10" s="1066"/>
      <c r="BZ10" s="1066"/>
      <c r="CA10" s="1066"/>
      <c r="CB10" s="1066"/>
      <c r="CC10" s="1066"/>
      <c r="CD10" s="1066"/>
      <c r="CE10" s="1066"/>
      <c r="CF10" s="1066"/>
      <c r="CG10" s="1067"/>
      <c r="CH10" s="1040">
        <v>91</v>
      </c>
      <c r="CI10" s="1041"/>
      <c r="CJ10" s="1041"/>
      <c r="CK10" s="1041"/>
      <c r="CL10" s="1042"/>
      <c r="CM10" s="1040">
        <v>493</v>
      </c>
      <c r="CN10" s="1041"/>
      <c r="CO10" s="1041"/>
      <c r="CP10" s="1041"/>
      <c r="CQ10" s="1042"/>
      <c r="CR10" s="1040">
        <v>5</v>
      </c>
      <c r="CS10" s="1041"/>
      <c r="CT10" s="1041"/>
      <c r="CU10" s="1041"/>
      <c r="CV10" s="1042"/>
      <c r="CW10" s="1040" t="s">
        <v>590</v>
      </c>
      <c r="CX10" s="1041"/>
      <c r="CY10" s="1041"/>
      <c r="CZ10" s="1041"/>
      <c r="DA10" s="1042"/>
      <c r="DB10" s="1040">
        <v>6388</v>
      </c>
      <c r="DC10" s="1041"/>
      <c r="DD10" s="1041"/>
      <c r="DE10" s="1041"/>
      <c r="DF10" s="1042"/>
      <c r="DG10" s="1040" t="s">
        <v>590</v>
      </c>
      <c r="DH10" s="1041"/>
      <c r="DI10" s="1041"/>
      <c r="DJ10" s="1041"/>
      <c r="DK10" s="1042"/>
      <c r="DL10" s="1040" t="s">
        <v>590</v>
      </c>
      <c r="DM10" s="1041"/>
      <c r="DN10" s="1041"/>
      <c r="DO10" s="1041"/>
      <c r="DP10" s="1042"/>
      <c r="DQ10" s="1040">
        <v>1057</v>
      </c>
      <c r="DR10" s="1041"/>
      <c r="DS10" s="1041"/>
      <c r="DT10" s="1041"/>
      <c r="DU10" s="1042"/>
      <c r="DV10" s="1043"/>
      <c r="DW10" s="1044"/>
      <c r="DX10" s="1044"/>
      <c r="DY10" s="1044"/>
      <c r="DZ10" s="1045"/>
      <c r="EA10" s="254"/>
    </row>
    <row r="11" spans="1:131" s="255" customFormat="1" ht="26.25" customHeight="1">
      <c r="A11" s="261">
        <v>5</v>
      </c>
      <c r="B11" s="1088" t="s">
        <v>390</v>
      </c>
      <c r="C11" s="1089"/>
      <c r="D11" s="1089"/>
      <c r="E11" s="1089"/>
      <c r="F11" s="1089"/>
      <c r="G11" s="1089"/>
      <c r="H11" s="1089"/>
      <c r="I11" s="1089"/>
      <c r="J11" s="1089"/>
      <c r="K11" s="1089"/>
      <c r="L11" s="1089"/>
      <c r="M11" s="1089"/>
      <c r="N11" s="1089"/>
      <c r="O11" s="1089"/>
      <c r="P11" s="1090"/>
      <c r="Q11" s="1094">
        <v>7305</v>
      </c>
      <c r="R11" s="1095"/>
      <c r="S11" s="1095"/>
      <c r="T11" s="1095"/>
      <c r="U11" s="1095"/>
      <c r="V11" s="1095">
        <v>7259</v>
      </c>
      <c r="W11" s="1095"/>
      <c r="X11" s="1095"/>
      <c r="Y11" s="1095"/>
      <c r="Z11" s="1095"/>
      <c r="AA11" s="1095">
        <v>46</v>
      </c>
      <c r="AB11" s="1095"/>
      <c r="AC11" s="1095"/>
      <c r="AD11" s="1095"/>
      <c r="AE11" s="1096"/>
      <c r="AF11" s="1070" t="s">
        <v>130</v>
      </c>
      <c r="AG11" s="1071"/>
      <c r="AH11" s="1071"/>
      <c r="AI11" s="1071"/>
      <c r="AJ11" s="1072"/>
      <c r="AK11" s="1137">
        <v>3333</v>
      </c>
      <c r="AL11" s="1138"/>
      <c r="AM11" s="1138"/>
      <c r="AN11" s="1138"/>
      <c r="AO11" s="1138"/>
      <c r="AP11" s="1138">
        <v>20052</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584</v>
      </c>
      <c r="BT11" s="1066"/>
      <c r="BU11" s="1066"/>
      <c r="BV11" s="1066"/>
      <c r="BW11" s="1066"/>
      <c r="BX11" s="1066"/>
      <c r="BY11" s="1066"/>
      <c r="BZ11" s="1066"/>
      <c r="CA11" s="1066"/>
      <c r="CB11" s="1066"/>
      <c r="CC11" s="1066"/>
      <c r="CD11" s="1066"/>
      <c r="CE11" s="1066"/>
      <c r="CF11" s="1066"/>
      <c r="CG11" s="1067"/>
      <c r="CH11" s="1040">
        <v>0</v>
      </c>
      <c r="CI11" s="1041"/>
      <c r="CJ11" s="1041"/>
      <c r="CK11" s="1041"/>
      <c r="CL11" s="1042"/>
      <c r="CM11" s="1040">
        <v>110</v>
      </c>
      <c r="CN11" s="1041"/>
      <c r="CO11" s="1041"/>
      <c r="CP11" s="1041"/>
      <c r="CQ11" s="1042"/>
      <c r="CR11" s="1040">
        <v>100</v>
      </c>
      <c r="CS11" s="1041"/>
      <c r="CT11" s="1041"/>
      <c r="CU11" s="1041"/>
      <c r="CV11" s="1042"/>
      <c r="CW11" s="1040">
        <v>77</v>
      </c>
      <c r="CX11" s="1041"/>
      <c r="CY11" s="1041"/>
      <c r="CZ11" s="1041"/>
      <c r="DA11" s="1042"/>
      <c r="DB11" s="1040" t="s">
        <v>590</v>
      </c>
      <c r="DC11" s="1041"/>
      <c r="DD11" s="1041"/>
      <c r="DE11" s="1041"/>
      <c r="DF11" s="1042"/>
      <c r="DG11" s="1040" t="s">
        <v>590</v>
      </c>
      <c r="DH11" s="1041"/>
      <c r="DI11" s="1041"/>
      <c r="DJ11" s="1041"/>
      <c r="DK11" s="1042"/>
      <c r="DL11" s="1040" t="s">
        <v>590</v>
      </c>
      <c r="DM11" s="1041"/>
      <c r="DN11" s="1041"/>
      <c r="DO11" s="1041"/>
      <c r="DP11" s="1042"/>
      <c r="DQ11" s="1040" t="s">
        <v>590</v>
      </c>
      <c r="DR11" s="1041"/>
      <c r="DS11" s="1041"/>
      <c r="DT11" s="1041"/>
      <c r="DU11" s="1042"/>
      <c r="DV11" s="1043"/>
      <c r="DW11" s="1044"/>
      <c r="DX11" s="1044"/>
      <c r="DY11" s="1044"/>
      <c r="DZ11" s="1045"/>
      <c r="EA11" s="254"/>
    </row>
    <row r="12" spans="1:131" s="255" customFormat="1" ht="26.25" customHeight="1">
      <c r="A12" s="261">
        <v>6</v>
      </c>
      <c r="B12" s="1088" t="s">
        <v>391</v>
      </c>
      <c r="C12" s="1089"/>
      <c r="D12" s="1089"/>
      <c r="E12" s="1089"/>
      <c r="F12" s="1089"/>
      <c r="G12" s="1089"/>
      <c r="H12" s="1089"/>
      <c r="I12" s="1089"/>
      <c r="J12" s="1089"/>
      <c r="K12" s="1089"/>
      <c r="L12" s="1089"/>
      <c r="M12" s="1089"/>
      <c r="N12" s="1089"/>
      <c r="O12" s="1089"/>
      <c r="P12" s="1090"/>
      <c r="Q12" s="1094">
        <v>65</v>
      </c>
      <c r="R12" s="1095"/>
      <c r="S12" s="1095"/>
      <c r="T12" s="1095"/>
      <c r="U12" s="1095"/>
      <c r="V12" s="1095">
        <v>65</v>
      </c>
      <c r="W12" s="1095"/>
      <c r="X12" s="1095"/>
      <c r="Y12" s="1095"/>
      <c r="Z12" s="1095"/>
      <c r="AA12" s="1095" t="s">
        <v>516</v>
      </c>
      <c r="AB12" s="1095"/>
      <c r="AC12" s="1095"/>
      <c r="AD12" s="1095"/>
      <c r="AE12" s="1096"/>
      <c r="AF12" s="1070" t="s">
        <v>130</v>
      </c>
      <c r="AG12" s="1071"/>
      <c r="AH12" s="1071"/>
      <c r="AI12" s="1071"/>
      <c r="AJ12" s="1072"/>
      <c r="AK12" s="1137">
        <v>65</v>
      </c>
      <c r="AL12" s="1138"/>
      <c r="AM12" s="1138"/>
      <c r="AN12" s="1138"/>
      <c r="AO12" s="1138"/>
      <c r="AP12" s="1138">
        <v>133</v>
      </c>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585</v>
      </c>
      <c r="BT12" s="1066"/>
      <c r="BU12" s="1066"/>
      <c r="BV12" s="1066"/>
      <c r="BW12" s="1066"/>
      <c r="BX12" s="1066"/>
      <c r="BY12" s="1066"/>
      <c r="BZ12" s="1066"/>
      <c r="CA12" s="1066"/>
      <c r="CB12" s="1066"/>
      <c r="CC12" s="1066"/>
      <c r="CD12" s="1066"/>
      <c r="CE12" s="1066"/>
      <c r="CF12" s="1066"/>
      <c r="CG12" s="1067"/>
      <c r="CH12" s="1040">
        <v>3</v>
      </c>
      <c r="CI12" s="1041"/>
      <c r="CJ12" s="1041"/>
      <c r="CK12" s="1041"/>
      <c r="CL12" s="1042"/>
      <c r="CM12" s="1040">
        <v>971</v>
      </c>
      <c r="CN12" s="1041"/>
      <c r="CO12" s="1041"/>
      <c r="CP12" s="1041"/>
      <c r="CQ12" s="1042"/>
      <c r="CR12" s="1040">
        <v>51</v>
      </c>
      <c r="CS12" s="1041"/>
      <c r="CT12" s="1041"/>
      <c r="CU12" s="1041"/>
      <c r="CV12" s="1042"/>
      <c r="CW12" s="1040" t="s">
        <v>590</v>
      </c>
      <c r="CX12" s="1041"/>
      <c r="CY12" s="1041"/>
      <c r="CZ12" s="1041"/>
      <c r="DA12" s="1042"/>
      <c r="DB12" s="1040" t="s">
        <v>590</v>
      </c>
      <c r="DC12" s="1041"/>
      <c r="DD12" s="1041"/>
      <c r="DE12" s="1041"/>
      <c r="DF12" s="1042"/>
      <c r="DG12" s="1040" t="s">
        <v>590</v>
      </c>
      <c r="DH12" s="1041"/>
      <c r="DI12" s="1041"/>
      <c r="DJ12" s="1041"/>
      <c r="DK12" s="1042"/>
      <c r="DL12" s="1040" t="s">
        <v>590</v>
      </c>
      <c r="DM12" s="1041"/>
      <c r="DN12" s="1041"/>
      <c r="DO12" s="1041"/>
      <c r="DP12" s="1042"/>
      <c r="DQ12" s="1040" t="s">
        <v>590</v>
      </c>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586</v>
      </c>
      <c r="BT13" s="1066"/>
      <c r="BU13" s="1066"/>
      <c r="BV13" s="1066"/>
      <c r="BW13" s="1066"/>
      <c r="BX13" s="1066"/>
      <c r="BY13" s="1066"/>
      <c r="BZ13" s="1066"/>
      <c r="CA13" s="1066"/>
      <c r="CB13" s="1066"/>
      <c r="CC13" s="1066"/>
      <c r="CD13" s="1066"/>
      <c r="CE13" s="1066"/>
      <c r="CF13" s="1066"/>
      <c r="CG13" s="1067"/>
      <c r="CH13" s="1040">
        <v>-6</v>
      </c>
      <c r="CI13" s="1041"/>
      <c r="CJ13" s="1041"/>
      <c r="CK13" s="1041"/>
      <c r="CL13" s="1042"/>
      <c r="CM13" s="1040">
        <v>835</v>
      </c>
      <c r="CN13" s="1041"/>
      <c r="CO13" s="1041"/>
      <c r="CP13" s="1041"/>
      <c r="CQ13" s="1042"/>
      <c r="CR13" s="1040">
        <v>50</v>
      </c>
      <c r="CS13" s="1041"/>
      <c r="CT13" s="1041"/>
      <c r="CU13" s="1041"/>
      <c r="CV13" s="1042"/>
      <c r="CW13" s="1040">
        <v>77</v>
      </c>
      <c r="CX13" s="1041"/>
      <c r="CY13" s="1041"/>
      <c r="CZ13" s="1041"/>
      <c r="DA13" s="1042"/>
      <c r="DB13" s="1040" t="s">
        <v>590</v>
      </c>
      <c r="DC13" s="1041"/>
      <c r="DD13" s="1041"/>
      <c r="DE13" s="1041"/>
      <c r="DF13" s="1042"/>
      <c r="DG13" s="1040" t="s">
        <v>590</v>
      </c>
      <c r="DH13" s="1041"/>
      <c r="DI13" s="1041"/>
      <c r="DJ13" s="1041"/>
      <c r="DK13" s="1042"/>
      <c r="DL13" s="1040" t="s">
        <v>590</v>
      </c>
      <c r="DM13" s="1041"/>
      <c r="DN13" s="1041"/>
      <c r="DO13" s="1041"/>
      <c r="DP13" s="1042"/>
      <c r="DQ13" s="1040" t="s">
        <v>590</v>
      </c>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587</v>
      </c>
      <c r="BT14" s="1066"/>
      <c r="BU14" s="1066"/>
      <c r="BV14" s="1066"/>
      <c r="BW14" s="1066"/>
      <c r="BX14" s="1066"/>
      <c r="BY14" s="1066"/>
      <c r="BZ14" s="1066"/>
      <c r="CA14" s="1066"/>
      <c r="CB14" s="1066"/>
      <c r="CC14" s="1066"/>
      <c r="CD14" s="1066"/>
      <c r="CE14" s="1066"/>
      <c r="CF14" s="1066"/>
      <c r="CG14" s="1067"/>
      <c r="CH14" s="1040">
        <v>1</v>
      </c>
      <c r="CI14" s="1041"/>
      <c r="CJ14" s="1041"/>
      <c r="CK14" s="1041"/>
      <c r="CL14" s="1042"/>
      <c r="CM14" s="1040">
        <v>189</v>
      </c>
      <c r="CN14" s="1041"/>
      <c r="CO14" s="1041"/>
      <c r="CP14" s="1041"/>
      <c r="CQ14" s="1042"/>
      <c r="CR14" s="1040">
        <v>55</v>
      </c>
      <c r="CS14" s="1041"/>
      <c r="CT14" s="1041"/>
      <c r="CU14" s="1041"/>
      <c r="CV14" s="1042"/>
      <c r="CW14" s="1040">
        <v>58</v>
      </c>
      <c r="CX14" s="1041"/>
      <c r="CY14" s="1041"/>
      <c r="CZ14" s="1041"/>
      <c r="DA14" s="1042"/>
      <c r="DB14" s="1040" t="s">
        <v>590</v>
      </c>
      <c r="DC14" s="1041"/>
      <c r="DD14" s="1041"/>
      <c r="DE14" s="1041"/>
      <c r="DF14" s="1042"/>
      <c r="DG14" s="1040" t="s">
        <v>590</v>
      </c>
      <c r="DH14" s="1041"/>
      <c r="DI14" s="1041"/>
      <c r="DJ14" s="1041"/>
      <c r="DK14" s="1042"/>
      <c r="DL14" s="1040" t="s">
        <v>590</v>
      </c>
      <c r="DM14" s="1041"/>
      <c r="DN14" s="1041"/>
      <c r="DO14" s="1041"/>
      <c r="DP14" s="1042"/>
      <c r="DQ14" s="1040" t="s">
        <v>590</v>
      </c>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588</v>
      </c>
      <c r="BT15" s="1066"/>
      <c r="BU15" s="1066"/>
      <c r="BV15" s="1066"/>
      <c r="BW15" s="1066"/>
      <c r="BX15" s="1066"/>
      <c r="BY15" s="1066"/>
      <c r="BZ15" s="1066"/>
      <c r="CA15" s="1066"/>
      <c r="CB15" s="1066"/>
      <c r="CC15" s="1066"/>
      <c r="CD15" s="1066"/>
      <c r="CE15" s="1066"/>
      <c r="CF15" s="1066"/>
      <c r="CG15" s="1067"/>
      <c r="CH15" s="1040">
        <v>-1</v>
      </c>
      <c r="CI15" s="1041"/>
      <c r="CJ15" s="1041"/>
      <c r="CK15" s="1041"/>
      <c r="CL15" s="1042"/>
      <c r="CM15" s="1040">
        <v>740</v>
      </c>
      <c r="CN15" s="1041"/>
      <c r="CO15" s="1041"/>
      <c r="CP15" s="1041"/>
      <c r="CQ15" s="1042"/>
      <c r="CR15" s="1040">
        <v>500</v>
      </c>
      <c r="CS15" s="1041"/>
      <c r="CT15" s="1041"/>
      <c r="CU15" s="1041"/>
      <c r="CV15" s="1042"/>
      <c r="CW15" s="1040" t="s">
        <v>590</v>
      </c>
      <c r="CX15" s="1041"/>
      <c r="CY15" s="1041"/>
      <c r="CZ15" s="1041"/>
      <c r="DA15" s="1042"/>
      <c r="DB15" s="1040" t="s">
        <v>590</v>
      </c>
      <c r="DC15" s="1041"/>
      <c r="DD15" s="1041"/>
      <c r="DE15" s="1041"/>
      <c r="DF15" s="1042"/>
      <c r="DG15" s="1040" t="s">
        <v>590</v>
      </c>
      <c r="DH15" s="1041"/>
      <c r="DI15" s="1041"/>
      <c r="DJ15" s="1041"/>
      <c r="DK15" s="1042"/>
      <c r="DL15" s="1040" t="s">
        <v>590</v>
      </c>
      <c r="DM15" s="1041"/>
      <c r="DN15" s="1041"/>
      <c r="DO15" s="1041"/>
      <c r="DP15" s="1042"/>
      <c r="DQ15" s="1040" t="s">
        <v>590</v>
      </c>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589</v>
      </c>
      <c r="BT16" s="1066"/>
      <c r="BU16" s="1066"/>
      <c r="BV16" s="1066"/>
      <c r="BW16" s="1066"/>
      <c r="BX16" s="1066"/>
      <c r="BY16" s="1066"/>
      <c r="BZ16" s="1066"/>
      <c r="CA16" s="1066"/>
      <c r="CB16" s="1066"/>
      <c r="CC16" s="1066"/>
      <c r="CD16" s="1066"/>
      <c r="CE16" s="1066"/>
      <c r="CF16" s="1066"/>
      <c r="CG16" s="1067"/>
      <c r="CH16" s="1040">
        <v>-1</v>
      </c>
      <c r="CI16" s="1041"/>
      <c r="CJ16" s="1041"/>
      <c r="CK16" s="1041"/>
      <c r="CL16" s="1042"/>
      <c r="CM16" s="1040">
        <v>236</v>
      </c>
      <c r="CN16" s="1041"/>
      <c r="CO16" s="1041"/>
      <c r="CP16" s="1041"/>
      <c r="CQ16" s="1042"/>
      <c r="CR16" s="1040">
        <v>200</v>
      </c>
      <c r="CS16" s="1041"/>
      <c r="CT16" s="1041"/>
      <c r="CU16" s="1041"/>
      <c r="CV16" s="1042"/>
      <c r="CW16" s="1040" t="s">
        <v>590</v>
      </c>
      <c r="CX16" s="1041"/>
      <c r="CY16" s="1041"/>
      <c r="CZ16" s="1041"/>
      <c r="DA16" s="1042"/>
      <c r="DB16" s="1040" t="s">
        <v>590</v>
      </c>
      <c r="DC16" s="1041"/>
      <c r="DD16" s="1041"/>
      <c r="DE16" s="1041"/>
      <c r="DF16" s="1042"/>
      <c r="DG16" s="1040" t="s">
        <v>590</v>
      </c>
      <c r="DH16" s="1041"/>
      <c r="DI16" s="1041"/>
      <c r="DJ16" s="1041"/>
      <c r="DK16" s="1042"/>
      <c r="DL16" s="1040" t="s">
        <v>590</v>
      </c>
      <c r="DM16" s="1041"/>
      <c r="DN16" s="1041"/>
      <c r="DO16" s="1041"/>
      <c r="DP16" s="1042"/>
      <c r="DQ16" s="1040" t="s">
        <v>590</v>
      </c>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393</v>
      </c>
      <c r="B23" s="995" t="s">
        <v>394</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7911</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130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369</v>
      </c>
      <c r="B26" s="1047"/>
      <c r="C26" s="1047"/>
      <c r="D26" s="1047"/>
      <c r="E26" s="1047"/>
      <c r="F26" s="1047"/>
      <c r="G26" s="1047"/>
      <c r="H26" s="1047"/>
      <c r="I26" s="1047"/>
      <c r="J26" s="1047"/>
      <c r="K26" s="1047"/>
      <c r="L26" s="1047"/>
      <c r="M26" s="1047"/>
      <c r="N26" s="1047"/>
      <c r="O26" s="1047"/>
      <c r="P26" s="1048"/>
      <c r="Q26" s="1052" t="s">
        <v>397</v>
      </c>
      <c r="R26" s="1053"/>
      <c r="S26" s="1053"/>
      <c r="T26" s="1053"/>
      <c r="U26" s="1054"/>
      <c r="V26" s="1052" t="s">
        <v>398</v>
      </c>
      <c r="W26" s="1053"/>
      <c r="X26" s="1053"/>
      <c r="Y26" s="1053"/>
      <c r="Z26" s="1054"/>
      <c r="AA26" s="1052" t="s">
        <v>399</v>
      </c>
      <c r="AB26" s="1053"/>
      <c r="AC26" s="1053"/>
      <c r="AD26" s="1053"/>
      <c r="AE26" s="1053"/>
      <c r="AF26" s="1110" t="s">
        <v>400</v>
      </c>
      <c r="AG26" s="1059"/>
      <c r="AH26" s="1059"/>
      <c r="AI26" s="1059"/>
      <c r="AJ26" s="1111"/>
      <c r="AK26" s="1053" t="s">
        <v>401</v>
      </c>
      <c r="AL26" s="1053"/>
      <c r="AM26" s="1053"/>
      <c r="AN26" s="1053"/>
      <c r="AO26" s="1054"/>
      <c r="AP26" s="1052" t="s">
        <v>402</v>
      </c>
      <c r="AQ26" s="1053"/>
      <c r="AR26" s="1053"/>
      <c r="AS26" s="1053"/>
      <c r="AT26" s="1054"/>
      <c r="AU26" s="1052" t="s">
        <v>403</v>
      </c>
      <c r="AV26" s="1053"/>
      <c r="AW26" s="1053"/>
      <c r="AX26" s="1053"/>
      <c r="AY26" s="1054"/>
      <c r="AZ26" s="1052" t="s">
        <v>404</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405</v>
      </c>
      <c r="C28" s="1102"/>
      <c r="D28" s="1102"/>
      <c r="E28" s="1102"/>
      <c r="F28" s="1102"/>
      <c r="G28" s="1102"/>
      <c r="H28" s="1102"/>
      <c r="I28" s="1102"/>
      <c r="J28" s="1102"/>
      <c r="K28" s="1102"/>
      <c r="L28" s="1102"/>
      <c r="M28" s="1102"/>
      <c r="N28" s="1102"/>
      <c r="O28" s="1102"/>
      <c r="P28" s="1103"/>
      <c r="Q28" s="1104">
        <v>56828</v>
      </c>
      <c r="R28" s="1105"/>
      <c r="S28" s="1105"/>
      <c r="T28" s="1105"/>
      <c r="U28" s="1105"/>
      <c r="V28" s="1105">
        <v>56828</v>
      </c>
      <c r="W28" s="1105"/>
      <c r="X28" s="1105"/>
      <c r="Y28" s="1105"/>
      <c r="Z28" s="1105"/>
      <c r="AA28" s="1105" t="s">
        <v>516</v>
      </c>
      <c r="AB28" s="1105"/>
      <c r="AC28" s="1105"/>
      <c r="AD28" s="1105"/>
      <c r="AE28" s="1106"/>
      <c r="AF28" s="1107" t="s">
        <v>130</v>
      </c>
      <c r="AG28" s="1105"/>
      <c r="AH28" s="1105"/>
      <c r="AI28" s="1105"/>
      <c r="AJ28" s="1108"/>
      <c r="AK28" s="1109">
        <v>4703</v>
      </c>
      <c r="AL28" s="1097"/>
      <c r="AM28" s="1097"/>
      <c r="AN28" s="1097"/>
      <c r="AO28" s="1097"/>
      <c r="AP28" s="1097"/>
      <c r="AQ28" s="1097"/>
      <c r="AR28" s="1097"/>
      <c r="AS28" s="1097"/>
      <c r="AT28" s="1097"/>
      <c r="AU28" s="1097" t="s">
        <v>516</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406</v>
      </c>
      <c r="C29" s="1089"/>
      <c r="D29" s="1089"/>
      <c r="E29" s="1089"/>
      <c r="F29" s="1089"/>
      <c r="G29" s="1089"/>
      <c r="H29" s="1089"/>
      <c r="I29" s="1089"/>
      <c r="J29" s="1089"/>
      <c r="K29" s="1089"/>
      <c r="L29" s="1089"/>
      <c r="M29" s="1089"/>
      <c r="N29" s="1089"/>
      <c r="O29" s="1089"/>
      <c r="P29" s="1090"/>
      <c r="Q29" s="1094">
        <v>6187</v>
      </c>
      <c r="R29" s="1095"/>
      <c r="S29" s="1095"/>
      <c r="T29" s="1095"/>
      <c r="U29" s="1095"/>
      <c r="V29" s="1095">
        <v>6153</v>
      </c>
      <c r="W29" s="1095"/>
      <c r="X29" s="1095"/>
      <c r="Y29" s="1095"/>
      <c r="Z29" s="1095"/>
      <c r="AA29" s="1095">
        <v>34</v>
      </c>
      <c r="AB29" s="1095"/>
      <c r="AC29" s="1095"/>
      <c r="AD29" s="1095"/>
      <c r="AE29" s="1096"/>
      <c r="AF29" s="1070">
        <v>34</v>
      </c>
      <c r="AG29" s="1071"/>
      <c r="AH29" s="1071"/>
      <c r="AI29" s="1071"/>
      <c r="AJ29" s="1072"/>
      <c r="AK29" s="1031">
        <v>1284</v>
      </c>
      <c r="AL29" s="1022"/>
      <c r="AM29" s="1022"/>
      <c r="AN29" s="1022"/>
      <c r="AO29" s="1022"/>
      <c r="AP29" s="1022"/>
      <c r="AQ29" s="1022"/>
      <c r="AR29" s="1022"/>
      <c r="AS29" s="1022"/>
      <c r="AT29" s="1022"/>
      <c r="AU29" s="1022" t="s">
        <v>516</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407</v>
      </c>
      <c r="C30" s="1089"/>
      <c r="D30" s="1089"/>
      <c r="E30" s="1089"/>
      <c r="F30" s="1089"/>
      <c r="G30" s="1089"/>
      <c r="H30" s="1089"/>
      <c r="I30" s="1089"/>
      <c r="J30" s="1089"/>
      <c r="K30" s="1089"/>
      <c r="L30" s="1089"/>
      <c r="M30" s="1089"/>
      <c r="N30" s="1089"/>
      <c r="O30" s="1089"/>
      <c r="P30" s="1090"/>
      <c r="Q30" s="1094">
        <v>37496</v>
      </c>
      <c r="R30" s="1095"/>
      <c r="S30" s="1095"/>
      <c r="T30" s="1095"/>
      <c r="U30" s="1095"/>
      <c r="V30" s="1095">
        <v>36762</v>
      </c>
      <c r="W30" s="1095"/>
      <c r="X30" s="1095"/>
      <c r="Y30" s="1095"/>
      <c r="Z30" s="1095"/>
      <c r="AA30" s="1095">
        <v>734</v>
      </c>
      <c r="AB30" s="1095"/>
      <c r="AC30" s="1095"/>
      <c r="AD30" s="1095"/>
      <c r="AE30" s="1096"/>
      <c r="AF30" s="1070">
        <v>734</v>
      </c>
      <c r="AG30" s="1071"/>
      <c r="AH30" s="1071"/>
      <c r="AI30" s="1071"/>
      <c r="AJ30" s="1072"/>
      <c r="AK30" s="1031">
        <v>6034</v>
      </c>
      <c r="AL30" s="1022"/>
      <c r="AM30" s="1022"/>
      <c r="AN30" s="1022"/>
      <c r="AO30" s="1022"/>
      <c r="AP30" s="1022"/>
      <c r="AQ30" s="1022"/>
      <c r="AR30" s="1022"/>
      <c r="AS30" s="1022"/>
      <c r="AT30" s="1022"/>
      <c r="AU30" s="1022" t="s">
        <v>516</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408</v>
      </c>
      <c r="C31" s="1089"/>
      <c r="D31" s="1089"/>
      <c r="E31" s="1089"/>
      <c r="F31" s="1089"/>
      <c r="G31" s="1089"/>
      <c r="H31" s="1089"/>
      <c r="I31" s="1089"/>
      <c r="J31" s="1089"/>
      <c r="K31" s="1089"/>
      <c r="L31" s="1089"/>
      <c r="M31" s="1089"/>
      <c r="N31" s="1089"/>
      <c r="O31" s="1089"/>
      <c r="P31" s="1090"/>
      <c r="Q31" s="1094">
        <v>21589</v>
      </c>
      <c r="R31" s="1095"/>
      <c r="S31" s="1095"/>
      <c r="T31" s="1095"/>
      <c r="U31" s="1095"/>
      <c r="V31" s="1095">
        <v>21440</v>
      </c>
      <c r="W31" s="1095"/>
      <c r="X31" s="1095"/>
      <c r="Y31" s="1095"/>
      <c r="Z31" s="1095"/>
      <c r="AA31" s="1095">
        <v>149</v>
      </c>
      <c r="AB31" s="1095"/>
      <c r="AC31" s="1095"/>
      <c r="AD31" s="1095"/>
      <c r="AE31" s="1096"/>
      <c r="AF31" s="1070">
        <v>149</v>
      </c>
      <c r="AG31" s="1071"/>
      <c r="AH31" s="1071"/>
      <c r="AI31" s="1071"/>
      <c r="AJ31" s="1072"/>
      <c r="AK31" s="1031" t="s">
        <v>516</v>
      </c>
      <c r="AL31" s="1022"/>
      <c r="AM31" s="1022"/>
      <c r="AN31" s="1022"/>
      <c r="AO31" s="1022"/>
      <c r="AP31" s="1022"/>
      <c r="AQ31" s="1022"/>
      <c r="AR31" s="1022"/>
      <c r="AS31" s="1022"/>
      <c r="AT31" s="1022"/>
      <c r="AU31" s="1022" t="s">
        <v>516</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409</v>
      </c>
      <c r="C32" s="1089"/>
      <c r="D32" s="1089"/>
      <c r="E32" s="1089"/>
      <c r="F32" s="1089"/>
      <c r="G32" s="1089"/>
      <c r="H32" s="1089"/>
      <c r="I32" s="1089"/>
      <c r="J32" s="1089"/>
      <c r="K32" s="1089"/>
      <c r="L32" s="1089"/>
      <c r="M32" s="1089"/>
      <c r="N32" s="1089"/>
      <c r="O32" s="1089"/>
      <c r="P32" s="1090"/>
      <c r="Q32" s="1094">
        <v>65</v>
      </c>
      <c r="R32" s="1095"/>
      <c r="S32" s="1095"/>
      <c r="T32" s="1095"/>
      <c r="U32" s="1095"/>
      <c r="V32" s="1095">
        <v>54</v>
      </c>
      <c r="W32" s="1095"/>
      <c r="X32" s="1095"/>
      <c r="Y32" s="1095"/>
      <c r="Z32" s="1095"/>
      <c r="AA32" s="1095">
        <v>11</v>
      </c>
      <c r="AB32" s="1095"/>
      <c r="AC32" s="1095"/>
      <c r="AD32" s="1095"/>
      <c r="AE32" s="1096"/>
      <c r="AF32" s="1070">
        <v>11</v>
      </c>
      <c r="AG32" s="1071"/>
      <c r="AH32" s="1071"/>
      <c r="AI32" s="1071"/>
      <c r="AJ32" s="1072"/>
      <c r="AK32" s="1031">
        <v>0</v>
      </c>
      <c r="AL32" s="1022"/>
      <c r="AM32" s="1022"/>
      <c r="AN32" s="1022"/>
      <c r="AO32" s="1022"/>
      <c r="AP32" s="1022"/>
      <c r="AQ32" s="1022"/>
      <c r="AR32" s="1022"/>
      <c r="AS32" s="1022"/>
      <c r="AT32" s="1022"/>
      <c r="AU32" s="1022" t="s">
        <v>516</v>
      </c>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410</v>
      </c>
      <c r="C33" s="1089"/>
      <c r="D33" s="1089"/>
      <c r="E33" s="1089"/>
      <c r="F33" s="1089"/>
      <c r="G33" s="1089"/>
      <c r="H33" s="1089"/>
      <c r="I33" s="1089"/>
      <c r="J33" s="1089"/>
      <c r="K33" s="1089"/>
      <c r="L33" s="1089"/>
      <c r="M33" s="1089"/>
      <c r="N33" s="1089"/>
      <c r="O33" s="1089"/>
      <c r="P33" s="1090"/>
      <c r="Q33" s="1094">
        <v>162</v>
      </c>
      <c r="R33" s="1095"/>
      <c r="S33" s="1095"/>
      <c r="T33" s="1095"/>
      <c r="U33" s="1095"/>
      <c r="V33" s="1095">
        <v>162</v>
      </c>
      <c r="W33" s="1095"/>
      <c r="X33" s="1095"/>
      <c r="Y33" s="1095"/>
      <c r="Z33" s="1095"/>
      <c r="AA33" s="1095" t="s">
        <v>516</v>
      </c>
      <c r="AB33" s="1095"/>
      <c r="AC33" s="1095"/>
      <c r="AD33" s="1095"/>
      <c r="AE33" s="1096"/>
      <c r="AF33" s="1070" t="s">
        <v>411</v>
      </c>
      <c r="AG33" s="1071"/>
      <c r="AH33" s="1071"/>
      <c r="AI33" s="1071"/>
      <c r="AJ33" s="1072"/>
      <c r="AK33" s="1031">
        <v>37</v>
      </c>
      <c r="AL33" s="1022"/>
      <c r="AM33" s="1022"/>
      <c r="AN33" s="1022"/>
      <c r="AO33" s="1022"/>
      <c r="AP33" s="1022">
        <v>724</v>
      </c>
      <c r="AQ33" s="1022"/>
      <c r="AR33" s="1022"/>
      <c r="AS33" s="1022"/>
      <c r="AT33" s="1022"/>
      <c r="AU33" s="1022">
        <v>327</v>
      </c>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412</v>
      </c>
      <c r="C34" s="1089"/>
      <c r="D34" s="1089"/>
      <c r="E34" s="1089"/>
      <c r="F34" s="1089"/>
      <c r="G34" s="1089"/>
      <c r="H34" s="1089"/>
      <c r="I34" s="1089"/>
      <c r="J34" s="1089"/>
      <c r="K34" s="1089"/>
      <c r="L34" s="1089"/>
      <c r="M34" s="1089"/>
      <c r="N34" s="1089"/>
      <c r="O34" s="1089"/>
      <c r="P34" s="1090"/>
      <c r="Q34" s="1094">
        <v>42</v>
      </c>
      <c r="R34" s="1095"/>
      <c r="S34" s="1095"/>
      <c r="T34" s="1095"/>
      <c r="U34" s="1095"/>
      <c r="V34" s="1095">
        <v>23</v>
      </c>
      <c r="W34" s="1095"/>
      <c r="X34" s="1095"/>
      <c r="Y34" s="1095"/>
      <c r="Z34" s="1095"/>
      <c r="AA34" s="1095">
        <v>19</v>
      </c>
      <c r="AB34" s="1095"/>
      <c r="AC34" s="1095"/>
      <c r="AD34" s="1095"/>
      <c r="AE34" s="1096"/>
      <c r="AF34" s="1070">
        <v>19</v>
      </c>
      <c r="AG34" s="1071"/>
      <c r="AH34" s="1071"/>
      <c r="AI34" s="1071"/>
      <c r="AJ34" s="1072"/>
      <c r="AK34" s="1031">
        <v>1</v>
      </c>
      <c r="AL34" s="1022"/>
      <c r="AM34" s="1022"/>
      <c r="AN34" s="1022"/>
      <c r="AO34" s="1022"/>
      <c r="AP34" s="1022"/>
      <c r="AQ34" s="1022"/>
      <c r="AR34" s="1022"/>
      <c r="AS34" s="1022"/>
      <c r="AT34" s="1022"/>
      <c r="AU34" s="1022" t="s">
        <v>516</v>
      </c>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413</v>
      </c>
      <c r="C35" s="1089"/>
      <c r="D35" s="1089"/>
      <c r="E35" s="1089"/>
      <c r="F35" s="1089"/>
      <c r="G35" s="1089"/>
      <c r="H35" s="1089"/>
      <c r="I35" s="1089"/>
      <c r="J35" s="1089"/>
      <c r="K35" s="1089"/>
      <c r="L35" s="1089"/>
      <c r="M35" s="1089"/>
      <c r="N35" s="1089"/>
      <c r="O35" s="1089"/>
      <c r="P35" s="1090"/>
      <c r="Q35" s="1094">
        <v>11162</v>
      </c>
      <c r="R35" s="1095"/>
      <c r="S35" s="1095"/>
      <c r="T35" s="1095"/>
      <c r="U35" s="1095"/>
      <c r="V35" s="1095">
        <v>10616</v>
      </c>
      <c r="W35" s="1095"/>
      <c r="X35" s="1095"/>
      <c r="Y35" s="1095"/>
      <c r="Z35" s="1095"/>
      <c r="AA35" s="1095">
        <v>546</v>
      </c>
      <c r="AB35" s="1095"/>
      <c r="AC35" s="1095"/>
      <c r="AD35" s="1095"/>
      <c r="AE35" s="1096"/>
      <c r="AF35" s="1070">
        <v>4490</v>
      </c>
      <c r="AG35" s="1071"/>
      <c r="AH35" s="1071"/>
      <c r="AI35" s="1071"/>
      <c r="AJ35" s="1072"/>
      <c r="AK35" s="1031">
        <v>180</v>
      </c>
      <c r="AL35" s="1022"/>
      <c r="AM35" s="1022"/>
      <c r="AN35" s="1022"/>
      <c r="AO35" s="1022"/>
      <c r="AP35" s="1022">
        <v>28431</v>
      </c>
      <c r="AQ35" s="1022"/>
      <c r="AR35" s="1022"/>
      <c r="AS35" s="1022"/>
      <c r="AT35" s="1022"/>
      <c r="AU35" s="1022">
        <v>227</v>
      </c>
      <c r="AV35" s="1022"/>
      <c r="AW35" s="1022"/>
      <c r="AX35" s="1022"/>
      <c r="AY35" s="1022"/>
      <c r="AZ35" s="1093" t="s">
        <v>516</v>
      </c>
      <c r="BA35" s="1093"/>
      <c r="BB35" s="1093"/>
      <c r="BC35" s="1093"/>
      <c r="BD35" s="1093"/>
      <c r="BE35" s="1083" t="s">
        <v>414</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t="s">
        <v>415</v>
      </c>
      <c r="C36" s="1089"/>
      <c r="D36" s="1089"/>
      <c r="E36" s="1089"/>
      <c r="F36" s="1089"/>
      <c r="G36" s="1089"/>
      <c r="H36" s="1089"/>
      <c r="I36" s="1089"/>
      <c r="J36" s="1089"/>
      <c r="K36" s="1089"/>
      <c r="L36" s="1089"/>
      <c r="M36" s="1089"/>
      <c r="N36" s="1089"/>
      <c r="O36" s="1089"/>
      <c r="P36" s="1090"/>
      <c r="Q36" s="1094">
        <v>17558</v>
      </c>
      <c r="R36" s="1095"/>
      <c r="S36" s="1095"/>
      <c r="T36" s="1095"/>
      <c r="U36" s="1095"/>
      <c r="V36" s="1095">
        <v>18396</v>
      </c>
      <c r="W36" s="1095"/>
      <c r="X36" s="1095"/>
      <c r="Y36" s="1095"/>
      <c r="Z36" s="1095"/>
      <c r="AA36" s="1095">
        <v>838</v>
      </c>
      <c r="AB36" s="1095"/>
      <c r="AC36" s="1095"/>
      <c r="AD36" s="1095"/>
      <c r="AE36" s="1096"/>
      <c r="AF36" s="1070">
        <v>2161</v>
      </c>
      <c r="AG36" s="1071"/>
      <c r="AH36" s="1071"/>
      <c r="AI36" s="1071"/>
      <c r="AJ36" s="1072"/>
      <c r="AK36" s="1031">
        <v>1646</v>
      </c>
      <c r="AL36" s="1022"/>
      <c r="AM36" s="1022"/>
      <c r="AN36" s="1022"/>
      <c r="AO36" s="1022"/>
      <c r="AP36" s="1022">
        <v>2597</v>
      </c>
      <c r="AQ36" s="1022"/>
      <c r="AR36" s="1022"/>
      <c r="AS36" s="1022"/>
      <c r="AT36" s="1022"/>
      <c r="AU36" s="1022">
        <v>1774</v>
      </c>
      <c r="AV36" s="1022"/>
      <c r="AW36" s="1022"/>
      <c r="AX36" s="1022"/>
      <c r="AY36" s="1022"/>
      <c r="AZ36" s="1093" t="s">
        <v>516</v>
      </c>
      <c r="BA36" s="1093"/>
      <c r="BB36" s="1093"/>
      <c r="BC36" s="1093"/>
      <c r="BD36" s="1093"/>
      <c r="BE36" s="1083" t="s">
        <v>416</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t="s">
        <v>417</v>
      </c>
      <c r="C37" s="1089"/>
      <c r="D37" s="1089"/>
      <c r="E37" s="1089"/>
      <c r="F37" s="1089"/>
      <c r="G37" s="1089"/>
      <c r="H37" s="1089"/>
      <c r="I37" s="1089"/>
      <c r="J37" s="1089"/>
      <c r="K37" s="1089"/>
      <c r="L37" s="1089"/>
      <c r="M37" s="1089"/>
      <c r="N37" s="1089"/>
      <c r="O37" s="1089"/>
      <c r="P37" s="1090"/>
      <c r="Q37" s="1094">
        <v>13177</v>
      </c>
      <c r="R37" s="1095"/>
      <c r="S37" s="1095"/>
      <c r="T37" s="1095"/>
      <c r="U37" s="1095"/>
      <c r="V37" s="1095">
        <v>12500</v>
      </c>
      <c r="W37" s="1095"/>
      <c r="X37" s="1095"/>
      <c r="Y37" s="1095"/>
      <c r="Z37" s="1095"/>
      <c r="AA37" s="1095">
        <v>677</v>
      </c>
      <c r="AB37" s="1095"/>
      <c r="AC37" s="1095"/>
      <c r="AD37" s="1095"/>
      <c r="AE37" s="1096"/>
      <c r="AF37" s="1070">
        <v>677</v>
      </c>
      <c r="AG37" s="1071"/>
      <c r="AH37" s="1071"/>
      <c r="AI37" s="1071"/>
      <c r="AJ37" s="1072"/>
      <c r="AK37" s="1031">
        <v>4149</v>
      </c>
      <c r="AL37" s="1022"/>
      <c r="AM37" s="1022"/>
      <c r="AN37" s="1022"/>
      <c r="AO37" s="1022"/>
      <c r="AP37" s="1022">
        <v>54660</v>
      </c>
      <c r="AQ37" s="1022"/>
      <c r="AR37" s="1022"/>
      <c r="AS37" s="1022"/>
      <c r="AT37" s="1022"/>
      <c r="AU37" s="1022">
        <v>26838</v>
      </c>
      <c r="AV37" s="1022"/>
      <c r="AW37" s="1022"/>
      <c r="AX37" s="1022"/>
      <c r="AY37" s="1022"/>
      <c r="AZ37" s="1093" t="s">
        <v>516</v>
      </c>
      <c r="BA37" s="1093"/>
      <c r="BB37" s="1093"/>
      <c r="BC37" s="1093"/>
      <c r="BD37" s="1093"/>
      <c r="BE37" s="1083" t="s">
        <v>418</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393</v>
      </c>
      <c r="B63" s="995" t="s">
        <v>420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8277</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130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422</v>
      </c>
      <c r="B66" s="1047"/>
      <c r="C66" s="1047"/>
      <c r="D66" s="1047"/>
      <c r="E66" s="1047"/>
      <c r="F66" s="1047"/>
      <c r="G66" s="1047"/>
      <c r="H66" s="1047"/>
      <c r="I66" s="1047"/>
      <c r="J66" s="1047"/>
      <c r="K66" s="1047"/>
      <c r="L66" s="1047"/>
      <c r="M66" s="1047"/>
      <c r="N66" s="1047"/>
      <c r="O66" s="1047"/>
      <c r="P66" s="1048"/>
      <c r="Q66" s="1052" t="s">
        <v>397</v>
      </c>
      <c r="R66" s="1053"/>
      <c r="S66" s="1053"/>
      <c r="T66" s="1053"/>
      <c r="U66" s="1054"/>
      <c r="V66" s="1052" t="s">
        <v>398</v>
      </c>
      <c r="W66" s="1053"/>
      <c r="X66" s="1053"/>
      <c r="Y66" s="1053"/>
      <c r="Z66" s="1054"/>
      <c r="AA66" s="1052" t="s">
        <v>399</v>
      </c>
      <c r="AB66" s="1053"/>
      <c r="AC66" s="1053"/>
      <c r="AD66" s="1053"/>
      <c r="AE66" s="1054"/>
      <c r="AF66" s="1058" t="s">
        <v>423</v>
      </c>
      <c r="AG66" s="1059"/>
      <c r="AH66" s="1059"/>
      <c r="AI66" s="1059"/>
      <c r="AJ66" s="1060"/>
      <c r="AK66" s="1052" t="s">
        <v>424</v>
      </c>
      <c r="AL66" s="1047"/>
      <c r="AM66" s="1047"/>
      <c r="AN66" s="1047"/>
      <c r="AO66" s="1048"/>
      <c r="AP66" s="1052" t="s">
        <v>425</v>
      </c>
      <c r="AQ66" s="1053"/>
      <c r="AR66" s="1053"/>
      <c r="AS66" s="1053"/>
      <c r="AT66" s="1054"/>
      <c r="AU66" s="1052" t="s">
        <v>426</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591</v>
      </c>
      <c r="C68" s="1037"/>
      <c r="D68" s="1037"/>
      <c r="E68" s="1037"/>
      <c r="F68" s="1037"/>
      <c r="G68" s="1037"/>
      <c r="H68" s="1037"/>
      <c r="I68" s="1037"/>
      <c r="J68" s="1037"/>
      <c r="K68" s="1037"/>
      <c r="L68" s="1037"/>
      <c r="M68" s="1037"/>
      <c r="N68" s="1037"/>
      <c r="O68" s="1037"/>
      <c r="P68" s="1038"/>
      <c r="Q68" s="1039">
        <v>43203</v>
      </c>
      <c r="R68" s="1033"/>
      <c r="S68" s="1033"/>
      <c r="T68" s="1033"/>
      <c r="U68" s="1033"/>
      <c r="V68" s="1033">
        <v>41018</v>
      </c>
      <c r="W68" s="1033"/>
      <c r="X68" s="1033"/>
      <c r="Y68" s="1033"/>
      <c r="Z68" s="1033"/>
      <c r="AA68" s="1033">
        <v>2185</v>
      </c>
      <c r="AB68" s="1033"/>
      <c r="AC68" s="1033"/>
      <c r="AD68" s="1033"/>
      <c r="AE68" s="1033"/>
      <c r="AF68" s="1033">
        <v>5671</v>
      </c>
      <c r="AG68" s="1033"/>
      <c r="AH68" s="1033"/>
      <c r="AI68" s="1033"/>
      <c r="AJ68" s="1033"/>
      <c r="AK68" s="1033">
        <v>732</v>
      </c>
      <c r="AL68" s="1033"/>
      <c r="AM68" s="1033"/>
      <c r="AN68" s="1033"/>
      <c r="AO68" s="1033"/>
      <c r="AP68" s="1033" t="s">
        <v>516</v>
      </c>
      <c r="AQ68" s="1033"/>
      <c r="AR68" s="1033"/>
      <c r="AS68" s="1033"/>
      <c r="AT68" s="1033"/>
      <c r="AU68" s="1033" t="s">
        <v>516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592</v>
      </c>
      <c r="C69" s="1026"/>
      <c r="D69" s="1026"/>
      <c r="E69" s="1026"/>
      <c r="F69" s="1026"/>
      <c r="G69" s="1026"/>
      <c r="H69" s="1026"/>
      <c r="I69" s="1026"/>
      <c r="J69" s="1026"/>
      <c r="K69" s="1026"/>
      <c r="L69" s="1026"/>
      <c r="M69" s="1026"/>
      <c r="N69" s="1026"/>
      <c r="O69" s="1026"/>
      <c r="P69" s="1027"/>
      <c r="Q69" s="1028">
        <v>405.40100000000001</v>
      </c>
      <c r="R69" s="1022"/>
      <c r="S69" s="1022"/>
      <c r="T69" s="1022"/>
      <c r="U69" s="1022"/>
      <c r="V69" s="1022">
        <v>397.28100000000001</v>
      </c>
      <c r="W69" s="1022"/>
      <c r="X69" s="1022"/>
      <c r="Y69" s="1022"/>
      <c r="Z69" s="1022"/>
      <c r="AA69" s="1022">
        <v>8.1199999999999992</v>
      </c>
      <c r="AB69" s="1022"/>
      <c r="AC69" s="1022"/>
      <c r="AD69" s="1022"/>
      <c r="AE69" s="1022"/>
      <c r="AF69" s="1022">
        <v>8.1199999999999992</v>
      </c>
      <c r="AG69" s="1022"/>
      <c r="AH69" s="1022"/>
      <c r="AI69" s="1022"/>
      <c r="AJ69" s="1022"/>
      <c r="AK69" s="1022" t="s">
        <v>516</v>
      </c>
      <c r="AL69" s="1022"/>
      <c r="AM69" s="1022"/>
      <c r="AN69" s="1022"/>
      <c r="AO69" s="1022"/>
      <c r="AP69" s="1022" t="s">
        <v>516</v>
      </c>
      <c r="AQ69" s="1022"/>
      <c r="AR69" s="1022"/>
      <c r="AS69" s="1022"/>
      <c r="AT69" s="1022"/>
      <c r="AU69" s="1022" t="s">
        <v>516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593</v>
      </c>
      <c r="C70" s="1026"/>
      <c r="D70" s="1026"/>
      <c r="E70" s="1026"/>
      <c r="F70" s="1026"/>
      <c r="G70" s="1026"/>
      <c r="H70" s="1026"/>
      <c r="I70" s="1026"/>
      <c r="J70" s="1026"/>
      <c r="K70" s="1026"/>
      <c r="L70" s="1026"/>
      <c r="M70" s="1026"/>
      <c r="N70" s="1026"/>
      <c r="O70" s="1026"/>
      <c r="P70" s="1027"/>
      <c r="Q70" s="1028">
        <v>2056.2660000000001</v>
      </c>
      <c r="R70" s="1022"/>
      <c r="S70" s="1022"/>
      <c r="T70" s="1022"/>
      <c r="U70" s="1022"/>
      <c r="V70" s="1022">
        <v>2034.2539999999999</v>
      </c>
      <c r="W70" s="1022"/>
      <c r="X70" s="1022"/>
      <c r="Y70" s="1022"/>
      <c r="Z70" s="1022"/>
      <c r="AA70" s="1022">
        <v>22.012</v>
      </c>
      <c r="AB70" s="1022"/>
      <c r="AC70" s="1022"/>
      <c r="AD70" s="1022"/>
      <c r="AE70" s="1022"/>
      <c r="AF70" s="1022">
        <v>22.012</v>
      </c>
      <c r="AG70" s="1022"/>
      <c r="AH70" s="1022"/>
      <c r="AI70" s="1022"/>
      <c r="AJ70" s="1022"/>
      <c r="AK70" s="1022" t="s">
        <v>516</v>
      </c>
      <c r="AL70" s="1022"/>
      <c r="AM70" s="1022"/>
      <c r="AN70" s="1022"/>
      <c r="AO70" s="1022"/>
      <c r="AP70" s="1022" t="s">
        <v>516</v>
      </c>
      <c r="AQ70" s="1022"/>
      <c r="AR70" s="1022"/>
      <c r="AS70" s="1022"/>
      <c r="AT70" s="1022"/>
      <c r="AU70" s="1022" t="s">
        <v>516</v>
      </c>
      <c r="AV70" s="1022"/>
      <c r="AW70" s="1022"/>
      <c r="AX70" s="1022"/>
      <c r="AY70" s="1022"/>
      <c r="AZ70" s="1023" t="s">
        <v>595</v>
      </c>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594</v>
      </c>
      <c r="C71" s="1026"/>
      <c r="D71" s="1026"/>
      <c r="E71" s="1026"/>
      <c r="F71" s="1026"/>
      <c r="G71" s="1026"/>
      <c r="H71" s="1026"/>
      <c r="I71" s="1026"/>
      <c r="J71" s="1026"/>
      <c r="K71" s="1026"/>
      <c r="L71" s="1026"/>
      <c r="M71" s="1026"/>
      <c r="N71" s="1026"/>
      <c r="O71" s="1026"/>
      <c r="P71" s="1027"/>
      <c r="Q71" s="1028">
        <v>723893.84299999999</v>
      </c>
      <c r="R71" s="1022"/>
      <c r="S71" s="1022"/>
      <c r="T71" s="1022"/>
      <c r="U71" s="1022"/>
      <c r="V71" s="1022">
        <v>705178.65700000001</v>
      </c>
      <c r="W71" s="1022"/>
      <c r="X71" s="1022"/>
      <c r="Y71" s="1022"/>
      <c r="Z71" s="1022"/>
      <c r="AA71" s="1022">
        <v>18715.186000000002</v>
      </c>
      <c r="AB71" s="1022"/>
      <c r="AC71" s="1022"/>
      <c r="AD71" s="1022"/>
      <c r="AE71" s="1022"/>
      <c r="AF71" s="1022">
        <v>18715.186000000002</v>
      </c>
      <c r="AG71" s="1022"/>
      <c r="AH71" s="1022"/>
      <c r="AI71" s="1022"/>
      <c r="AJ71" s="1022"/>
      <c r="AK71" s="1022">
        <v>1705.2670000000001</v>
      </c>
      <c r="AL71" s="1022"/>
      <c r="AM71" s="1022"/>
      <c r="AN71" s="1022"/>
      <c r="AO71" s="1022"/>
      <c r="AP71" s="1022" t="s">
        <v>516</v>
      </c>
      <c r="AQ71" s="1022"/>
      <c r="AR71" s="1022"/>
      <c r="AS71" s="1022"/>
      <c r="AT71" s="1022"/>
      <c r="AU71" s="1022" t="s">
        <v>516</v>
      </c>
      <c r="AV71" s="1022"/>
      <c r="AW71" s="1022"/>
      <c r="AX71" s="1022"/>
      <c r="AY71" s="1022"/>
      <c r="AZ71" s="1023" t="s">
        <v>596</v>
      </c>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393</v>
      </c>
      <c r="B88" s="995" t="s">
        <v>427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5" t="s">
        <v>428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436</v>
      </c>
      <c r="AB109" s="945"/>
      <c r="AC109" s="945"/>
      <c r="AD109" s="945"/>
      <c r="AE109" s="946"/>
      <c r="AF109" s="947" t="s">
        <v>307</v>
      </c>
      <c r="AG109" s="945"/>
      <c r="AH109" s="945"/>
      <c r="AI109" s="945"/>
      <c r="AJ109" s="946"/>
      <c r="AK109" s="947" t="s">
        <v>306</v>
      </c>
      <c r="AL109" s="945"/>
      <c r="AM109" s="945"/>
      <c r="AN109" s="945"/>
      <c r="AO109" s="946"/>
      <c r="AP109" s="947" t="s">
        <v>437</v>
      </c>
      <c r="AQ109" s="945"/>
      <c r="AR109" s="945"/>
      <c r="AS109" s="945"/>
      <c r="AT109" s="976"/>
      <c r="AU109" s="944" t="s">
        <v>435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436</v>
      </c>
      <c r="BR109" s="945"/>
      <c r="BS109" s="945"/>
      <c r="BT109" s="945"/>
      <c r="BU109" s="946"/>
      <c r="BV109" s="947" t="s">
        <v>307</v>
      </c>
      <c r="BW109" s="945"/>
      <c r="BX109" s="945"/>
      <c r="BY109" s="945"/>
      <c r="BZ109" s="946"/>
      <c r="CA109" s="947" t="s">
        <v>306</v>
      </c>
      <c r="CB109" s="945"/>
      <c r="CC109" s="945"/>
      <c r="CD109" s="945"/>
      <c r="CE109" s="946"/>
      <c r="CF109" s="983" t="s">
        <v>437</v>
      </c>
      <c r="CG109" s="983"/>
      <c r="CH109" s="983"/>
      <c r="CI109" s="983"/>
      <c r="CJ109" s="983"/>
      <c r="CK109" s="947" t="s">
        <v>438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436</v>
      </c>
      <c r="DH109" s="945"/>
      <c r="DI109" s="945"/>
      <c r="DJ109" s="945"/>
      <c r="DK109" s="946"/>
      <c r="DL109" s="947" t="s">
        <v>307</v>
      </c>
      <c r="DM109" s="945"/>
      <c r="DN109" s="945"/>
      <c r="DO109" s="945"/>
      <c r="DP109" s="946"/>
      <c r="DQ109" s="947" t="s">
        <v>306</v>
      </c>
      <c r="DR109" s="945"/>
      <c r="DS109" s="945"/>
      <c r="DT109" s="945"/>
      <c r="DU109" s="946"/>
      <c r="DV109" s="947" t="s">
        <v>437</v>
      </c>
      <c r="DW109" s="945"/>
      <c r="DX109" s="945"/>
      <c r="DY109" s="945"/>
      <c r="DZ109" s="976"/>
    </row>
    <row r="110" spans="1:131" s="246" customFormat="1" ht="26.25" customHeight="1">
      <c r="A110" s="847" t="s">
        <v>439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15734192</v>
      </c>
      <c r="AB110" s="938"/>
      <c r="AC110" s="938"/>
      <c r="AD110" s="938"/>
      <c r="AE110" s="939"/>
      <c r="AF110" s="940">
        <v>15579930</v>
      </c>
      <c r="AG110" s="938"/>
      <c r="AH110" s="938"/>
      <c r="AI110" s="938"/>
      <c r="AJ110" s="939"/>
      <c r="AK110" s="940">
        <v>14867475</v>
      </c>
      <c r="AL110" s="938"/>
      <c r="AM110" s="938"/>
      <c r="AN110" s="938"/>
      <c r="AO110" s="939"/>
      <c r="AP110" s="941">
        <v>15.4</v>
      </c>
      <c r="AQ110" s="942"/>
      <c r="AR110" s="942"/>
      <c r="AS110" s="942"/>
      <c r="AT110" s="943"/>
      <c r="AU110" s="977" t="s">
        <v>74</v>
      </c>
      <c r="AV110" s="978"/>
      <c r="AW110" s="978"/>
      <c r="AX110" s="978"/>
      <c r="AY110" s="978"/>
      <c r="AZ110" s="903" t="s">
        <v>440</v>
      </c>
      <c r="BA110" s="848"/>
      <c r="BB110" s="848"/>
      <c r="BC110" s="848"/>
      <c r="BD110" s="848"/>
      <c r="BE110" s="848"/>
      <c r="BF110" s="848"/>
      <c r="BG110" s="848"/>
      <c r="BH110" s="848"/>
      <c r="BI110" s="848"/>
      <c r="BJ110" s="848"/>
      <c r="BK110" s="848"/>
      <c r="BL110" s="848"/>
      <c r="BM110" s="848"/>
      <c r="BN110" s="848"/>
      <c r="BO110" s="848"/>
      <c r="BP110" s="849"/>
      <c r="BQ110" s="904">
        <v>162525369</v>
      </c>
      <c r="BR110" s="885"/>
      <c r="BS110" s="885"/>
      <c r="BT110" s="885"/>
      <c r="BU110" s="885"/>
      <c r="BV110" s="885">
        <v>168287521</v>
      </c>
      <c r="BW110" s="885"/>
      <c r="BX110" s="885"/>
      <c r="BY110" s="885"/>
      <c r="BZ110" s="885"/>
      <c r="CA110" s="885">
        <v>166807072</v>
      </c>
      <c r="CB110" s="885"/>
      <c r="CC110" s="885"/>
      <c r="CD110" s="885"/>
      <c r="CE110" s="885"/>
      <c r="CF110" s="909">
        <v>172.8</v>
      </c>
      <c r="CG110" s="910"/>
      <c r="CH110" s="910"/>
      <c r="CI110" s="910"/>
      <c r="CJ110" s="910"/>
      <c r="CK110" s="973" t="s">
        <v>441</v>
      </c>
      <c r="CL110" s="859"/>
      <c r="CM110" s="934" t="s">
        <v>442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443</v>
      </c>
      <c r="DH110" s="885"/>
      <c r="DI110" s="885"/>
      <c r="DJ110" s="885"/>
      <c r="DK110" s="885"/>
      <c r="DL110" s="885" t="s">
        <v>130</v>
      </c>
      <c r="DM110" s="885"/>
      <c r="DN110" s="885"/>
      <c r="DO110" s="885"/>
      <c r="DP110" s="885"/>
      <c r="DQ110" s="885" t="s">
        <v>130</v>
      </c>
      <c r="DR110" s="885"/>
      <c r="DS110" s="885"/>
      <c r="DT110" s="885"/>
      <c r="DU110" s="885"/>
      <c r="DV110" s="886" t="s">
        <v>130</v>
      </c>
      <c r="DW110" s="886"/>
      <c r="DX110" s="886"/>
      <c r="DY110" s="886"/>
      <c r="DZ110" s="887"/>
    </row>
    <row r="111" spans="1:131" s="246" customFormat="1" ht="26.25" customHeight="1">
      <c r="A111" s="814" t="s">
        <v>444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130</v>
      </c>
      <c r="AB111" s="966"/>
      <c r="AC111" s="966"/>
      <c r="AD111" s="966"/>
      <c r="AE111" s="967"/>
      <c r="AF111" s="968" t="s">
        <v>130</v>
      </c>
      <c r="AG111" s="966"/>
      <c r="AH111" s="966"/>
      <c r="AI111" s="966"/>
      <c r="AJ111" s="967"/>
      <c r="AK111" s="968" t="s">
        <v>130</v>
      </c>
      <c r="AL111" s="966"/>
      <c r="AM111" s="966"/>
      <c r="AN111" s="966"/>
      <c r="AO111" s="967"/>
      <c r="AP111" s="969" t="s">
        <v>130</v>
      </c>
      <c r="AQ111" s="970"/>
      <c r="AR111" s="970"/>
      <c r="AS111" s="970"/>
      <c r="AT111" s="971"/>
      <c r="AU111" s="979"/>
      <c r="AV111" s="980"/>
      <c r="AW111" s="980"/>
      <c r="AX111" s="980"/>
      <c r="AY111" s="980"/>
      <c r="AZ111" s="855" t="s">
        <v>445</v>
      </c>
      <c r="BA111" s="790"/>
      <c r="BB111" s="790"/>
      <c r="BC111" s="790"/>
      <c r="BD111" s="790"/>
      <c r="BE111" s="790"/>
      <c r="BF111" s="790"/>
      <c r="BG111" s="790"/>
      <c r="BH111" s="790"/>
      <c r="BI111" s="790"/>
      <c r="BJ111" s="790"/>
      <c r="BK111" s="790"/>
      <c r="BL111" s="790"/>
      <c r="BM111" s="790"/>
      <c r="BN111" s="790"/>
      <c r="BO111" s="790"/>
      <c r="BP111" s="791"/>
      <c r="BQ111" s="856">
        <v>13723558</v>
      </c>
      <c r="BR111" s="857"/>
      <c r="BS111" s="857"/>
      <c r="BT111" s="857"/>
      <c r="BU111" s="857"/>
      <c r="BV111" s="857">
        <v>11283763</v>
      </c>
      <c r="BW111" s="857"/>
      <c r="BX111" s="857"/>
      <c r="BY111" s="857"/>
      <c r="BZ111" s="857"/>
      <c r="CA111" s="857">
        <v>7385944</v>
      </c>
      <c r="CB111" s="857"/>
      <c r="CC111" s="857"/>
      <c r="CD111" s="857"/>
      <c r="CE111" s="857"/>
      <c r="CF111" s="918">
        <v>7.6</v>
      </c>
      <c r="CG111" s="919"/>
      <c r="CH111" s="919"/>
      <c r="CI111" s="919"/>
      <c r="CJ111" s="919"/>
      <c r="CK111" s="974"/>
      <c r="CL111" s="861"/>
      <c r="CM111" s="864" t="s">
        <v>446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130</v>
      </c>
      <c r="DH111" s="857"/>
      <c r="DI111" s="857"/>
      <c r="DJ111" s="857"/>
      <c r="DK111" s="857"/>
      <c r="DL111" s="857" t="s">
        <v>130</v>
      </c>
      <c r="DM111" s="857"/>
      <c r="DN111" s="857"/>
      <c r="DO111" s="857"/>
      <c r="DP111" s="857"/>
      <c r="DQ111" s="857" t="s">
        <v>443</v>
      </c>
      <c r="DR111" s="857"/>
      <c r="DS111" s="857"/>
      <c r="DT111" s="857"/>
      <c r="DU111" s="857"/>
      <c r="DV111" s="834" t="s">
        <v>130</v>
      </c>
      <c r="DW111" s="834"/>
      <c r="DX111" s="834"/>
      <c r="DY111" s="834"/>
      <c r="DZ111" s="835"/>
    </row>
    <row r="112" spans="1:131" s="246" customFormat="1" ht="26.25" customHeight="1">
      <c r="A112" s="959" t="s">
        <v>447</v>
      </c>
      <c r="B112" s="960"/>
      <c r="C112" s="790" t="s">
        <v>448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130</v>
      </c>
      <c r="AB112" s="820"/>
      <c r="AC112" s="820"/>
      <c r="AD112" s="820"/>
      <c r="AE112" s="821"/>
      <c r="AF112" s="822" t="s">
        <v>130</v>
      </c>
      <c r="AG112" s="820"/>
      <c r="AH112" s="820"/>
      <c r="AI112" s="820"/>
      <c r="AJ112" s="821"/>
      <c r="AK112" s="822" t="s">
        <v>130</v>
      </c>
      <c r="AL112" s="820"/>
      <c r="AM112" s="820"/>
      <c r="AN112" s="820"/>
      <c r="AO112" s="821"/>
      <c r="AP112" s="867" t="s">
        <v>443</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32338553</v>
      </c>
      <c r="BR112" s="857"/>
      <c r="BS112" s="857"/>
      <c r="BT112" s="857"/>
      <c r="BU112" s="857"/>
      <c r="BV112" s="857">
        <v>29559435</v>
      </c>
      <c r="BW112" s="857"/>
      <c r="BX112" s="857"/>
      <c r="BY112" s="857"/>
      <c r="BZ112" s="857"/>
      <c r="CA112" s="857">
        <v>29166215</v>
      </c>
      <c r="CB112" s="857"/>
      <c r="CC112" s="857"/>
      <c r="CD112" s="857"/>
      <c r="CE112" s="857"/>
      <c r="CF112" s="918">
        <v>30.2</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443</v>
      </c>
      <c r="DH112" s="857"/>
      <c r="DI112" s="857"/>
      <c r="DJ112" s="857"/>
      <c r="DK112" s="857"/>
      <c r="DL112" s="857" t="s">
        <v>130</v>
      </c>
      <c r="DM112" s="857"/>
      <c r="DN112" s="857"/>
      <c r="DO112" s="857"/>
      <c r="DP112" s="857"/>
      <c r="DQ112" s="857" t="s">
        <v>130</v>
      </c>
      <c r="DR112" s="857"/>
      <c r="DS112" s="857"/>
      <c r="DT112" s="857"/>
      <c r="DU112" s="857"/>
      <c r="DV112" s="834" t="s">
        <v>130</v>
      </c>
      <c r="DW112" s="834"/>
      <c r="DX112" s="834"/>
      <c r="DY112" s="834"/>
      <c r="DZ112" s="835"/>
    </row>
    <row r="113" spans="1:130" s="246" customFormat="1" ht="26.25" customHeight="1">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2645634</v>
      </c>
      <c r="AB113" s="966"/>
      <c r="AC113" s="966"/>
      <c r="AD113" s="966"/>
      <c r="AE113" s="967"/>
      <c r="AF113" s="968">
        <v>2537501</v>
      </c>
      <c r="AG113" s="966"/>
      <c r="AH113" s="966"/>
      <c r="AI113" s="966"/>
      <c r="AJ113" s="967"/>
      <c r="AK113" s="968">
        <v>2972450</v>
      </c>
      <c r="AL113" s="966"/>
      <c r="AM113" s="966"/>
      <c r="AN113" s="966"/>
      <c r="AO113" s="967"/>
      <c r="AP113" s="969">
        <v>3.1</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t="s">
        <v>130</v>
      </c>
      <c r="BR113" s="857"/>
      <c r="BS113" s="857"/>
      <c r="BT113" s="857"/>
      <c r="BU113" s="857"/>
      <c r="BV113" s="857" t="s">
        <v>130</v>
      </c>
      <c r="BW113" s="857"/>
      <c r="BX113" s="857"/>
      <c r="BY113" s="857"/>
      <c r="BZ113" s="857"/>
      <c r="CA113" s="857" t="s">
        <v>130</v>
      </c>
      <c r="CB113" s="857"/>
      <c r="CC113" s="857"/>
      <c r="CD113" s="857"/>
      <c r="CE113" s="857"/>
      <c r="CF113" s="918" t="s">
        <v>130</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130</v>
      </c>
      <c r="DH113" s="820"/>
      <c r="DI113" s="820"/>
      <c r="DJ113" s="820"/>
      <c r="DK113" s="821"/>
      <c r="DL113" s="822" t="s">
        <v>443</v>
      </c>
      <c r="DM113" s="820"/>
      <c r="DN113" s="820"/>
      <c r="DO113" s="820"/>
      <c r="DP113" s="821"/>
      <c r="DQ113" s="822" t="s">
        <v>130</v>
      </c>
      <c r="DR113" s="820"/>
      <c r="DS113" s="820"/>
      <c r="DT113" s="820"/>
      <c r="DU113" s="821"/>
      <c r="DV113" s="867" t="s">
        <v>130</v>
      </c>
      <c r="DW113" s="868"/>
      <c r="DX113" s="868"/>
      <c r="DY113" s="868"/>
      <c r="DZ113" s="869"/>
    </row>
    <row r="114" spans="1:130" s="246" customFormat="1" ht="26.25" customHeight="1">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443</v>
      </c>
      <c r="AB114" s="820"/>
      <c r="AC114" s="820"/>
      <c r="AD114" s="820"/>
      <c r="AE114" s="821"/>
      <c r="AF114" s="822" t="s">
        <v>443</v>
      </c>
      <c r="AG114" s="820"/>
      <c r="AH114" s="820"/>
      <c r="AI114" s="820"/>
      <c r="AJ114" s="821"/>
      <c r="AK114" s="822" t="s">
        <v>130</v>
      </c>
      <c r="AL114" s="820"/>
      <c r="AM114" s="820"/>
      <c r="AN114" s="820"/>
      <c r="AO114" s="821"/>
      <c r="AP114" s="867" t="s">
        <v>130</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23339704</v>
      </c>
      <c r="BR114" s="857"/>
      <c r="BS114" s="857"/>
      <c r="BT114" s="857"/>
      <c r="BU114" s="857"/>
      <c r="BV114" s="857">
        <v>23066707</v>
      </c>
      <c r="BW114" s="857"/>
      <c r="BX114" s="857"/>
      <c r="BY114" s="857"/>
      <c r="BZ114" s="857"/>
      <c r="CA114" s="857">
        <v>23291998</v>
      </c>
      <c r="CB114" s="857"/>
      <c r="CC114" s="857"/>
      <c r="CD114" s="857"/>
      <c r="CE114" s="857"/>
      <c r="CF114" s="918">
        <v>24.1</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443</v>
      </c>
      <c r="DH114" s="820"/>
      <c r="DI114" s="820"/>
      <c r="DJ114" s="820"/>
      <c r="DK114" s="821"/>
      <c r="DL114" s="822" t="s">
        <v>130</v>
      </c>
      <c r="DM114" s="820"/>
      <c r="DN114" s="820"/>
      <c r="DO114" s="820"/>
      <c r="DP114" s="821"/>
      <c r="DQ114" s="822" t="s">
        <v>130</v>
      </c>
      <c r="DR114" s="820"/>
      <c r="DS114" s="820"/>
      <c r="DT114" s="820"/>
      <c r="DU114" s="821"/>
      <c r="DV114" s="867" t="s">
        <v>130</v>
      </c>
      <c r="DW114" s="868"/>
      <c r="DX114" s="868"/>
      <c r="DY114" s="868"/>
      <c r="DZ114" s="869"/>
    </row>
    <row r="115" spans="1:130" s="246" customFormat="1" ht="26.25" customHeight="1">
      <c r="A115" s="961"/>
      <c r="B115" s="962"/>
      <c r="C115" s="790" t="s">
        <v>457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1152313</v>
      </c>
      <c r="AB115" s="966"/>
      <c r="AC115" s="966"/>
      <c r="AD115" s="966"/>
      <c r="AE115" s="967"/>
      <c r="AF115" s="968">
        <v>2432596</v>
      </c>
      <c r="AG115" s="966"/>
      <c r="AH115" s="966"/>
      <c r="AI115" s="966"/>
      <c r="AJ115" s="967"/>
      <c r="AK115" s="968">
        <v>3967852</v>
      </c>
      <c r="AL115" s="966"/>
      <c r="AM115" s="966"/>
      <c r="AN115" s="966"/>
      <c r="AO115" s="967"/>
      <c r="AP115" s="969">
        <v>4.0999999999999996</v>
      </c>
      <c r="AQ115" s="970"/>
      <c r="AR115" s="970"/>
      <c r="AS115" s="970"/>
      <c r="AT115" s="971"/>
      <c r="AU115" s="979"/>
      <c r="AV115" s="980"/>
      <c r="AW115" s="980"/>
      <c r="AX115" s="980"/>
      <c r="AY115" s="980"/>
      <c r="AZ115" s="855" t="s">
        <v>458</v>
      </c>
      <c r="BA115" s="790"/>
      <c r="BB115" s="790"/>
      <c r="BC115" s="790"/>
      <c r="BD115" s="790"/>
      <c r="BE115" s="790"/>
      <c r="BF115" s="790"/>
      <c r="BG115" s="790"/>
      <c r="BH115" s="790"/>
      <c r="BI115" s="790"/>
      <c r="BJ115" s="790"/>
      <c r="BK115" s="790"/>
      <c r="BL115" s="790"/>
      <c r="BM115" s="790"/>
      <c r="BN115" s="790"/>
      <c r="BO115" s="790"/>
      <c r="BP115" s="791"/>
      <c r="BQ115" s="856">
        <v>1202594</v>
      </c>
      <c r="BR115" s="857"/>
      <c r="BS115" s="857"/>
      <c r="BT115" s="857"/>
      <c r="BU115" s="857"/>
      <c r="BV115" s="857">
        <v>1171620</v>
      </c>
      <c r="BW115" s="857"/>
      <c r="BX115" s="857"/>
      <c r="BY115" s="857"/>
      <c r="BZ115" s="857"/>
      <c r="CA115" s="857">
        <v>1081991</v>
      </c>
      <c r="CB115" s="857"/>
      <c r="CC115" s="857"/>
      <c r="CD115" s="857"/>
      <c r="CE115" s="857"/>
      <c r="CF115" s="918">
        <v>1.1000000000000001</v>
      </c>
      <c r="CG115" s="919"/>
      <c r="CH115" s="919"/>
      <c r="CI115" s="919"/>
      <c r="CJ115" s="919"/>
      <c r="CK115" s="974"/>
      <c r="CL115" s="861"/>
      <c r="CM115" s="855" t="s">
        <v>459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13723140</v>
      </c>
      <c r="DH115" s="820"/>
      <c r="DI115" s="820"/>
      <c r="DJ115" s="820"/>
      <c r="DK115" s="821"/>
      <c r="DL115" s="822">
        <v>11283539</v>
      </c>
      <c r="DM115" s="820"/>
      <c r="DN115" s="820"/>
      <c r="DO115" s="820"/>
      <c r="DP115" s="821"/>
      <c r="DQ115" s="822">
        <v>7385864</v>
      </c>
      <c r="DR115" s="820"/>
      <c r="DS115" s="820"/>
      <c r="DT115" s="820"/>
      <c r="DU115" s="821"/>
      <c r="DV115" s="867">
        <v>7.6</v>
      </c>
      <c r="DW115" s="868"/>
      <c r="DX115" s="868"/>
      <c r="DY115" s="868"/>
      <c r="DZ115" s="869"/>
    </row>
    <row r="116" spans="1:130" s="246" customFormat="1" ht="26.25" customHeight="1">
      <c r="A116" s="963"/>
      <c r="B116" s="964"/>
      <c r="C116" s="923" t="s">
        <v>460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130</v>
      </c>
      <c r="AB116" s="820"/>
      <c r="AC116" s="820"/>
      <c r="AD116" s="820"/>
      <c r="AE116" s="821"/>
      <c r="AF116" s="822" t="s">
        <v>443</v>
      </c>
      <c r="AG116" s="820"/>
      <c r="AH116" s="820"/>
      <c r="AI116" s="820"/>
      <c r="AJ116" s="821"/>
      <c r="AK116" s="822" t="s">
        <v>130</v>
      </c>
      <c r="AL116" s="820"/>
      <c r="AM116" s="820"/>
      <c r="AN116" s="820"/>
      <c r="AO116" s="821"/>
      <c r="AP116" s="867" t="s">
        <v>130</v>
      </c>
      <c r="AQ116" s="868"/>
      <c r="AR116" s="868"/>
      <c r="AS116" s="868"/>
      <c r="AT116" s="869"/>
      <c r="AU116" s="979"/>
      <c r="AV116" s="980"/>
      <c r="AW116" s="980"/>
      <c r="AX116" s="980"/>
      <c r="AY116" s="980"/>
      <c r="AZ116" s="906" t="s">
        <v>461</v>
      </c>
      <c r="BA116" s="907"/>
      <c r="BB116" s="907"/>
      <c r="BC116" s="907"/>
      <c r="BD116" s="907"/>
      <c r="BE116" s="907"/>
      <c r="BF116" s="907"/>
      <c r="BG116" s="907"/>
      <c r="BH116" s="907"/>
      <c r="BI116" s="907"/>
      <c r="BJ116" s="907"/>
      <c r="BK116" s="907"/>
      <c r="BL116" s="907"/>
      <c r="BM116" s="907"/>
      <c r="BN116" s="907"/>
      <c r="BO116" s="907"/>
      <c r="BP116" s="908"/>
      <c r="BQ116" s="856" t="s">
        <v>130</v>
      </c>
      <c r="BR116" s="857"/>
      <c r="BS116" s="857"/>
      <c r="BT116" s="857"/>
      <c r="BU116" s="857"/>
      <c r="BV116" s="857" t="s">
        <v>130</v>
      </c>
      <c r="BW116" s="857"/>
      <c r="BX116" s="857"/>
      <c r="BY116" s="857"/>
      <c r="BZ116" s="857"/>
      <c r="CA116" s="857" t="s">
        <v>130</v>
      </c>
      <c r="CB116" s="857"/>
      <c r="CC116" s="857"/>
      <c r="CD116" s="857"/>
      <c r="CE116" s="857"/>
      <c r="CF116" s="918" t="s">
        <v>130</v>
      </c>
      <c r="CG116" s="919"/>
      <c r="CH116" s="919"/>
      <c r="CI116" s="919"/>
      <c r="CJ116" s="919"/>
      <c r="CK116" s="974"/>
      <c r="CL116" s="861"/>
      <c r="CM116" s="864" t="s">
        <v>462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418</v>
      </c>
      <c r="DH116" s="820"/>
      <c r="DI116" s="820"/>
      <c r="DJ116" s="820"/>
      <c r="DK116" s="821"/>
      <c r="DL116" s="822">
        <v>224</v>
      </c>
      <c r="DM116" s="820"/>
      <c r="DN116" s="820"/>
      <c r="DO116" s="820"/>
      <c r="DP116" s="821"/>
      <c r="DQ116" s="822">
        <v>80</v>
      </c>
      <c r="DR116" s="820"/>
      <c r="DS116" s="820"/>
      <c r="DT116" s="820"/>
      <c r="DU116" s="821"/>
      <c r="DV116" s="867">
        <v>0</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463</v>
      </c>
      <c r="Z117" s="946"/>
      <c r="AA117" s="951">
        <v>19532139</v>
      </c>
      <c r="AB117" s="952"/>
      <c r="AC117" s="952"/>
      <c r="AD117" s="952"/>
      <c r="AE117" s="953"/>
      <c r="AF117" s="954">
        <v>20550027</v>
      </c>
      <c r="AG117" s="952"/>
      <c r="AH117" s="952"/>
      <c r="AI117" s="952"/>
      <c r="AJ117" s="953"/>
      <c r="AK117" s="954">
        <v>21807777</v>
      </c>
      <c r="AL117" s="952"/>
      <c r="AM117" s="952"/>
      <c r="AN117" s="952"/>
      <c r="AO117" s="953"/>
      <c r="AP117" s="955"/>
      <c r="AQ117" s="956"/>
      <c r="AR117" s="956"/>
      <c r="AS117" s="956"/>
      <c r="AT117" s="957"/>
      <c r="AU117" s="979"/>
      <c r="AV117" s="980"/>
      <c r="AW117" s="980"/>
      <c r="AX117" s="980"/>
      <c r="AY117" s="980"/>
      <c r="AZ117" s="906" t="s">
        <v>464</v>
      </c>
      <c r="BA117" s="907"/>
      <c r="BB117" s="907"/>
      <c r="BC117" s="907"/>
      <c r="BD117" s="907"/>
      <c r="BE117" s="907"/>
      <c r="BF117" s="907"/>
      <c r="BG117" s="907"/>
      <c r="BH117" s="907"/>
      <c r="BI117" s="907"/>
      <c r="BJ117" s="907"/>
      <c r="BK117" s="907"/>
      <c r="BL117" s="907"/>
      <c r="BM117" s="907"/>
      <c r="BN117" s="907"/>
      <c r="BO117" s="907"/>
      <c r="BP117" s="908"/>
      <c r="BQ117" s="856" t="s">
        <v>130</v>
      </c>
      <c r="BR117" s="857"/>
      <c r="BS117" s="857"/>
      <c r="BT117" s="857"/>
      <c r="BU117" s="857"/>
      <c r="BV117" s="857" t="s">
        <v>130</v>
      </c>
      <c r="BW117" s="857"/>
      <c r="BX117" s="857"/>
      <c r="BY117" s="857"/>
      <c r="BZ117" s="857"/>
      <c r="CA117" s="857" t="s">
        <v>130</v>
      </c>
      <c r="CB117" s="857"/>
      <c r="CC117" s="857"/>
      <c r="CD117" s="857"/>
      <c r="CE117" s="857"/>
      <c r="CF117" s="918" t="s">
        <v>130</v>
      </c>
      <c r="CG117" s="919"/>
      <c r="CH117" s="919"/>
      <c r="CI117" s="919"/>
      <c r="CJ117" s="919"/>
      <c r="CK117" s="974"/>
      <c r="CL117" s="861"/>
      <c r="CM117" s="864" t="s">
        <v>465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130</v>
      </c>
      <c r="DH117" s="820"/>
      <c r="DI117" s="820"/>
      <c r="DJ117" s="820"/>
      <c r="DK117" s="821"/>
      <c r="DL117" s="822" t="s">
        <v>130</v>
      </c>
      <c r="DM117" s="820"/>
      <c r="DN117" s="820"/>
      <c r="DO117" s="820"/>
      <c r="DP117" s="821"/>
      <c r="DQ117" s="822" t="s">
        <v>130</v>
      </c>
      <c r="DR117" s="820"/>
      <c r="DS117" s="820"/>
      <c r="DT117" s="820"/>
      <c r="DU117" s="821"/>
      <c r="DV117" s="867" t="s">
        <v>130</v>
      </c>
      <c r="DW117" s="868"/>
      <c r="DX117" s="868"/>
      <c r="DY117" s="868"/>
      <c r="DZ117" s="869"/>
    </row>
    <row r="118" spans="1:130" s="246" customFormat="1" ht="26.25" customHeight="1">
      <c r="A118" s="944" t="s">
        <v>438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436</v>
      </c>
      <c r="AB118" s="945"/>
      <c r="AC118" s="945"/>
      <c r="AD118" s="945"/>
      <c r="AE118" s="946"/>
      <c r="AF118" s="947" t="s">
        <v>307</v>
      </c>
      <c r="AG118" s="945"/>
      <c r="AH118" s="945"/>
      <c r="AI118" s="945"/>
      <c r="AJ118" s="946"/>
      <c r="AK118" s="947" t="s">
        <v>306</v>
      </c>
      <c r="AL118" s="945"/>
      <c r="AM118" s="945"/>
      <c r="AN118" s="945"/>
      <c r="AO118" s="946"/>
      <c r="AP118" s="948" t="s">
        <v>437</v>
      </c>
      <c r="AQ118" s="949"/>
      <c r="AR118" s="949"/>
      <c r="AS118" s="949"/>
      <c r="AT118" s="950"/>
      <c r="AU118" s="979"/>
      <c r="AV118" s="980"/>
      <c r="AW118" s="980"/>
      <c r="AX118" s="980"/>
      <c r="AY118" s="980"/>
      <c r="AZ118" s="922" t="s">
        <v>466</v>
      </c>
      <c r="BA118" s="923"/>
      <c r="BB118" s="923"/>
      <c r="BC118" s="923"/>
      <c r="BD118" s="923"/>
      <c r="BE118" s="923"/>
      <c r="BF118" s="923"/>
      <c r="BG118" s="923"/>
      <c r="BH118" s="923"/>
      <c r="BI118" s="923"/>
      <c r="BJ118" s="923"/>
      <c r="BK118" s="923"/>
      <c r="BL118" s="923"/>
      <c r="BM118" s="923"/>
      <c r="BN118" s="923"/>
      <c r="BO118" s="923"/>
      <c r="BP118" s="924"/>
      <c r="BQ118" s="925" t="s">
        <v>130</v>
      </c>
      <c r="BR118" s="888"/>
      <c r="BS118" s="888"/>
      <c r="BT118" s="888"/>
      <c r="BU118" s="888"/>
      <c r="BV118" s="888" t="s">
        <v>130</v>
      </c>
      <c r="BW118" s="888"/>
      <c r="BX118" s="888"/>
      <c r="BY118" s="888"/>
      <c r="BZ118" s="888"/>
      <c r="CA118" s="888" t="s">
        <v>130</v>
      </c>
      <c r="CB118" s="888"/>
      <c r="CC118" s="888"/>
      <c r="CD118" s="888"/>
      <c r="CE118" s="888"/>
      <c r="CF118" s="918" t="s">
        <v>130</v>
      </c>
      <c r="CG118" s="919"/>
      <c r="CH118" s="919"/>
      <c r="CI118" s="919"/>
      <c r="CJ118" s="919"/>
      <c r="CK118" s="974"/>
      <c r="CL118" s="861"/>
      <c r="CM118" s="864" t="s">
        <v>467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130</v>
      </c>
      <c r="DH118" s="820"/>
      <c r="DI118" s="820"/>
      <c r="DJ118" s="820"/>
      <c r="DK118" s="821"/>
      <c r="DL118" s="822" t="s">
        <v>130</v>
      </c>
      <c r="DM118" s="820"/>
      <c r="DN118" s="820"/>
      <c r="DO118" s="820"/>
      <c r="DP118" s="821"/>
      <c r="DQ118" s="822" t="s">
        <v>130</v>
      </c>
      <c r="DR118" s="820"/>
      <c r="DS118" s="820"/>
      <c r="DT118" s="820"/>
      <c r="DU118" s="821"/>
      <c r="DV118" s="867" t="s">
        <v>130</v>
      </c>
      <c r="DW118" s="868"/>
      <c r="DX118" s="868"/>
      <c r="DY118" s="868"/>
      <c r="DZ118" s="869"/>
    </row>
    <row r="119" spans="1:130" s="246" customFormat="1" ht="26.25" customHeight="1">
      <c r="A119" s="858" t="s">
        <v>441</v>
      </c>
      <c r="B119" s="859"/>
      <c r="C119" s="934" t="s">
        <v>442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130</v>
      </c>
      <c r="AB119" s="938"/>
      <c r="AC119" s="938"/>
      <c r="AD119" s="938"/>
      <c r="AE119" s="939"/>
      <c r="AF119" s="940" t="s">
        <v>130</v>
      </c>
      <c r="AG119" s="938"/>
      <c r="AH119" s="938"/>
      <c r="AI119" s="938"/>
      <c r="AJ119" s="939"/>
      <c r="AK119" s="940" t="s">
        <v>130</v>
      </c>
      <c r="AL119" s="938"/>
      <c r="AM119" s="938"/>
      <c r="AN119" s="938"/>
      <c r="AO119" s="939"/>
      <c r="AP119" s="941" t="s">
        <v>130</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468</v>
      </c>
      <c r="BP119" s="921"/>
      <c r="BQ119" s="925">
        <v>233129778</v>
      </c>
      <c r="BR119" s="888"/>
      <c r="BS119" s="888"/>
      <c r="BT119" s="888"/>
      <c r="BU119" s="888"/>
      <c r="BV119" s="888">
        <v>233369046</v>
      </c>
      <c r="BW119" s="888"/>
      <c r="BX119" s="888"/>
      <c r="BY119" s="888"/>
      <c r="BZ119" s="888"/>
      <c r="CA119" s="888">
        <v>227733220</v>
      </c>
      <c r="CB119" s="888"/>
      <c r="CC119" s="888"/>
      <c r="CD119" s="888"/>
      <c r="CE119" s="888"/>
      <c r="CF119" s="786"/>
      <c r="CG119" s="787"/>
      <c r="CH119" s="787"/>
      <c r="CI119" s="787"/>
      <c r="CJ119" s="877"/>
      <c r="CK119" s="975"/>
      <c r="CL119" s="863"/>
      <c r="CM119" s="881" t="s">
        <v>469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130</v>
      </c>
      <c r="DH119" s="803"/>
      <c r="DI119" s="803"/>
      <c r="DJ119" s="803"/>
      <c r="DK119" s="804"/>
      <c r="DL119" s="805" t="s">
        <v>130</v>
      </c>
      <c r="DM119" s="803"/>
      <c r="DN119" s="803"/>
      <c r="DO119" s="803"/>
      <c r="DP119" s="804"/>
      <c r="DQ119" s="805" t="s">
        <v>130</v>
      </c>
      <c r="DR119" s="803"/>
      <c r="DS119" s="803"/>
      <c r="DT119" s="803"/>
      <c r="DU119" s="804"/>
      <c r="DV119" s="891" t="s">
        <v>130</v>
      </c>
      <c r="DW119" s="892"/>
      <c r="DX119" s="892"/>
      <c r="DY119" s="892"/>
      <c r="DZ119" s="893"/>
    </row>
    <row r="120" spans="1:130" s="246" customFormat="1" ht="26.25" customHeight="1">
      <c r="A120" s="860"/>
      <c r="B120" s="861"/>
      <c r="C120" s="864" t="s">
        <v>446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130</v>
      </c>
      <c r="AB120" s="820"/>
      <c r="AC120" s="820"/>
      <c r="AD120" s="820"/>
      <c r="AE120" s="821"/>
      <c r="AF120" s="822" t="s">
        <v>130</v>
      </c>
      <c r="AG120" s="820"/>
      <c r="AH120" s="820"/>
      <c r="AI120" s="820"/>
      <c r="AJ120" s="821"/>
      <c r="AK120" s="822" t="s">
        <v>130</v>
      </c>
      <c r="AL120" s="820"/>
      <c r="AM120" s="820"/>
      <c r="AN120" s="820"/>
      <c r="AO120" s="821"/>
      <c r="AP120" s="867" t="s">
        <v>130</v>
      </c>
      <c r="AQ120" s="868"/>
      <c r="AR120" s="868"/>
      <c r="AS120" s="868"/>
      <c r="AT120" s="869"/>
      <c r="AU120" s="926" t="s">
        <v>470</v>
      </c>
      <c r="AV120" s="927"/>
      <c r="AW120" s="927"/>
      <c r="AX120" s="927"/>
      <c r="AY120" s="928"/>
      <c r="AZ120" s="903" t="s">
        <v>471</v>
      </c>
      <c r="BA120" s="848"/>
      <c r="BB120" s="848"/>
      <c r="BC120" s="848"/>
      <c r="BD120" s="848"/>
      <c r="BE120" s="848"/>
      <c r="BF120" s="848"/>
      <c r="BG120" s="848"/>
      <c r="BH120" s="848"/>
      <c r="BI120" s="848"/>
      <c r="BJ120" s="848"/>
      <c r="BK120" s="848"/>
      <c r="BL120" s="848"/>
      <c r="BM120" s="848"/>
      <c r="BN120" s="848"/>
      <c r="BO120" s="848"/>
      <c r="BP120" s="849"/>
      <c r="BQ120" s="904">
        <v>51933121</v>
      </c>
      <c r="BR120" s="885"/>
      <c r="BS120" s="885"/>
      <c r="BT120" s="885"/>
      <c r="BU120" s="885"/>
      <c r="BV120" s="885">
        <v>50713443</v>
      </c>
      <c r="BW120" s="885"/>
      <c r="BX120" s="885"/>
      <c r="BY120" s="885"/>
      <c r="BZ120" s="885"/>
      <c r="CA120" s="885">
        <v>51701455</v>
      </c>
      <c r="CB120" s="885"/>
      <c r="CC120" s="885"/>
      <c r="CD120" s="885"/>
      <c r="CE120" s="885"/>
      <c r="CF120" s="909">
        <v>53.5</v>
      </c>
      <c r="CG120" s="910"/>
      <c r="CH120" s="910"/>
      <c r="CI120" s="910"/>
      <c r="CJ120" s="910"/>
      <c r="CK120" s="911" t="s">
        <v>472</v>
      </c>
      <c r="CL120" s="895"/>
      <c r="CM120" s="895"/>
      <c r="CN120" s="895"/>
      <c r="CO120" s="896"/>
      <c r="CP120" s="915" t="s">
        <v>417</v>
      </c>
      <c r="CQ120" s="916"/>
      <c r="CR120" s="916"/>
      <c r="CS120" s="916"/>
      <c r="CT120" s="916"/>
      <c r="CU120" s="916"/>
      <c r="CV120" s="916"/>
      <c r="CW120" s="916"/>
      <c r="CX120" s="916"/>
      <c r="CY120" s="916"/>
      <c r="CZ120" s="916"/>
      <c r="DA120" s="916"/>
      <c r="DB120" s="916"/>
      <c r="DC120" s="916"/>
      <c r="DD120" s="916"/>
      <c r="DE120" s="916"/>
      <c r="DF120" s="917"/>
      <c r="DG120" s="904">
        <v>29275481</v>
      </c>
      <c r="DH120" s="885"/>
      <c r="DI120" s="885"/>
      <c r="DJ120" s="885"/>
      <c r="DK120" s="885"/>
      <c r="DL120" s="885">
        <v>26870189</v>
      </c>
      <c r="DM120" s="885"/>
      <c r="DN120" s="885"/>
      <c r="DO120" s="885"/>
      <c r="DP120" s="885"/>
      <c r="DQ120" s="885">
        <v>26838105</v>
      </c>
      <c r="DR120" s="885"/>
      <c r="DS120" s="885"/>
      <c r="DT120" s="885"/>
      <c r="DU120" s="885"/>
      <c r="DV120" s="886">
        <v>27.8</v>
      </c>
      <c r="DW120" s="886"/>
      <c r="DX120" s="886"/>
      <c r="DY120" s="886"/>
      <c r="DZ120" s="887"/>
    </row>
    <row r="121" spans="1:130" s="246" customFormat="1" ht="26.25" customHeight="1">
      <c r="A121" s="860"/>
      <c r="B121" s="861"/>
      <c r="C121" s="906" t="s">
        <v>473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130</v>
      </c>
      <c r="AB121" s="820"/>
      <c r="AC121" s="820"/>
      <c r="AD121" s="820"/>
      <c r="AE121" s="821"/>
      <c r="AF121" s="822" t="s">
        <v>130</v>
      </c>
      <c r="AG121" s="820"/>
      <c r="AH121" s="820"/>
      <c r="AI121" s="820"/>
      <c r="AJ121" s="821"/>
      <c r="AK121" s="822" t="s">
        <v>130</v>
      </c>
      <c r="AL121" s="820"/>
      <c r="AM121" s="820"/>
      <c r="AN121" s="820"/>
      <c r="AO121" s="821"/>
      <c r="AP121" s="867" t="s">
        <v>130</v>
      </c>
      <c r="AQ121" s="868"/>
      <c r="AR121" s="868"/>
      <c r="AS121" s="868"/>
      <c r="AT121" s="869"/>
      <c r="AU121" s="929"/>
      <c r="AV121" s="930"/>
      <c r="AW121" s="930"/>
      <c r="AX121" s="930"/>
      <c r="AY121" s="931"/>
      <c r="AZ121" s="855" t="s">
        <v>474</v>
      </c>
      <c r="BA121" s="790"/>
      <c r="BB121" s="790"/>
      <c r="BC121" s="790"/>
      <c r="BD121" s="790"/>
      <c r="BE121" s="790"/>
      <c r="BF121" s="790"/>
      <c r="BG121" s="790"/>
      <c r="BH121" s="790"/>
      <c r="BI121" s="790"/>
      <c r="BJ121" s="790"/>
      <c r="BK121" s="790"/>
      <c r="BL121" s="790"/>
      <c r="BM121" s="790"/>
      <c r="BN121" s="790"/>
      <c r="BO121" s="790"/>
      <c r="BP121" s="791"/>
      <c r="BQ121" s="856">
        <v>60862858</v>
      </c>
      <c r="BR121" s="857"/>
      <c r="BS121" s="857"/>
      <c r="BT121" s="857"/>
      <c r="BU121" s="857"/>
      <c r="BV121" s="857">
        <v>60425942</v>
      </c>
      <c r="BW121" s="857"/>
      <c r="BX121" s="857"/>
      <c r="BY121" s="857"/>
      <c r="BZ121" s="857"/>
      <c r="CA121" s="857">
        <v>55157834</v>
      </c>
      <c r="CB121" s="857"/>
      <c r="CC121" s="857"/>
      <c r="CD121" s="857"/>
      <c r="CE121" s="857"/>
      <c r="CF121" s="918">
        <v>57.1</v>
      </c>
      <c r="CG121" s="919"/>
      <c r="CH121" s="919"/>
      <c r="CI121" s="919"/>
      <c r="CJ121" s="919"/>
      <c r="CK121" s="912"/>
      <c r="CL121" s="898"/>
      <c r="CM121" s="898"/>
      <c r="CN121" s="898"/>
      <c r="CO121" s="899"/>
      <c r="CP121" s="878" t="s">
        <v>415</v>
      </c>
      <c r="CQ121" s="879"/>
      <c r="CR121" s="879"/>
      <c r="CS121" s="879"/>
      <c r="CT121" s="879"/>
      <c r="CU121" s="879"/>
      <c r="CV121" s="879"/>
      <c r="CW121" s="879"/>
      <c r="CX121" s="879"/>
      <c r="CY121" s="879"/>
      <c r="CZ121" s="879"/>
      <c r="DA121" s="879"/>
      <c r="DB121" s="879"/>
      <c r="DC121" s="879"/>
      <c r="DD121" s="879"/>
      <c r="DE121" s="879"/>
      <c r="DF121" s="880"/>
      <c r="DG121" s="856">
        <v>2509554</v>
      </c>
      <c r="DH121" s="857"/>
      <c r="DI121" s="857"/>
      <c r="DJ121" s="857"/>
      <c r="DK121" s="857"/>
      <c r="DL121" s="857">
        <v>2149006</v>
      </c>
      <c r="DM121" s="857"/>
      <c r="DN121" s="857"/>
      <c r="DO121" s="857"/>
      <c r="DP121" s="857"/>
      <c r="DQ121" s="857">
        <v>1773629</v>
      </c>
      <c r="DR121" s="857"/>
      <c r="DS121" s="857"/>
      <c r="DT121" s="857"/>
      <c r="DU121" s="857"/>
      <c r="DV121" s="834">
        <v>1.8</v>
      </c>
      <c r="DW121" s="834"/>
      <c r="DX121" s="834"/>
      <c r="DY121" s="834"/>
      <c r="DZ121" s="835"/>
    </row>
    <row r="122" spans="1:130" s="246" customFormat="1" ht="26.25" customHeight="1">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130</v>
      </c>
      <c r="AB122" s="820"/>
      <c r="AC122" s="820"/>
      <c r="AD122" s="820"/>
      <c r="AE122" s="821"/>
      <c r="AF122" s="822" t="s">
        <v>130</v>
      </c>
      <c r="AG122" s="820"/>
      <c r="AH122" s="820"/>
      <c r="AI122" s="820"/>
      <c r="AJ122" s="821"/>
      <c r="AK122" s="822" t="s">
        <v>130</v>
      </c>
      <c r="AL122" s="820"/>
      <c r="AM122" s="820"/>
      <c r="AN122" s="820"/>
      <c r="AO122" s="821"/>
      <c r="AP122" s="867" t="s">
        <v>130</v>
      </c>
      <c r="AQ122" s="868"/>
      <c r="AR122" s="868"/>
      <c r="AS122" s="868"/>
      <c r="AT122" s="869"/>
      <c r="AU122" s="929"/>
      <c r="AV122" s="930"/>
      <c r="AW122" s="930"/>
      <c r="AX122" s="930"/>
      <c r="AY122" s="931"/>
      <c r="AZ122" s="922" t="s">
        <v>475</v>
      </c>
      <c r="BA122" s="923"/>
      <c r="BB122" s="923"/>
      <c r="BC122" s="923"/>
      <c r="BD122" s="923"/>
      <c r="BE122" s="923"/>
      <c r="BF122" s="923"/>
      <c r="BG122" s="923"/>
      <c r="BH122" s="923"/>
      <c r="BI122" s="923"/>
      <c r="BJ122" s="923"/>
      <c r="BK122" s="923"/>
      <c r="BL122" s="923"/>
      <c r="BM122" s="923"/>
      <c r="BN122" s="923"/>
      <c r="BO122" s="923"/>
      <c r="BP122" s="924"/>
      <c r="BQ122" s="925">
        <v>114964161</v>
      </c>
      <c r="BR122" s="888"/>
      <c r="BS122" s="888"/>
      <c r="BT122" s="888"/>
      <c r="BU122" s="888"/>
      <c r="BV122" s="888">
        <v>116247922</v>
      </c>
      <c r="BW122" s="888"/>
      <c r="BX122" s="888"/>
      <c r="BY122" s="888"/>
      <c r="BZ122" s="888"/>
      <c r="CA122" s="888">
        <v>117036438</v>
      </c>
      <c r="CB122" s="888"/>
      <c r="CC122" s="888"/>
      <c r="CD122" s="888"/>
      <c r="CE122" s="888"/>
      <c r="CF122" s="889">
        <v>121.2</v>
      </c>
      <c r="CG122" s="890"/>
      <c r="CH122" s="890"/>
      <c r="CI122" s="890"/>
      <c r="CJ122" s="890"/>
      <c r="CK122" s="912"/>
      <c r="CL122" s="898"/>
      <c r="CM122" s="898"/>
      <c r="CN122" s="898"/>
      <c r="CO122" s="899"/>
      <c r="CP122" s="878" t="s">
        <v>476</v>
      </c>
      <c r="CQ122" s="879"/>
      <c r="CR122" s="879"/>
      <c r="CS122" s="879"/>
      <c r="CT122" s="879"/>
      <c r="CU122" s="879"/>
      <c r="CV122" s="879"/>
      <c r="CW122" s="879"/>
      <c r="CX122" s="879"/>
      <c r="CY122" s="879"/>
      <c r="CZ122" s="879"/>
      <c r="DA122" s="879"/>
      <c r="DB122" s="879"/>
      <c r="DC122" s="879"/>
      <c r="DD122" s="879"/>
      <c r="DE122" s="879"/>
      <c r="DF122" s="880"/>
      <c r="DG122" s="856">
        <v>415001</v>
      </c>
      <c r="DH122" s="857"/>
      <c r="DI122" s="857"/>
      <c r="DJ122" s="857"/>
      <c r="DK122" s="857"/>
      <c r="DL122" s="857">
        <v>369629</v>
      </c>
      <c r="DM122" s="857"/>
      <c r="DN122" s="857"/>
      <c r="DO122" s="857"/>
      <c r="DP122" s="857"/>
      <c r="DQ122" s="857">
        <v>327037</v>
      </c>
      <c r="DR122" s="857"/>
      <c r="DS122" s="857"/>
      <c r="DT122" s="857"/>
      <c r="DU122" s="857"/>
      <c r="DV122" s="834">
        <v>0.3</v>
      </c>
      <c r="DW122" s="834"/>
      <c r="DX122" s="834"/>
      <c r="DY122" s="834"/>
      <c r="DZ122" s="835"/>
    </row>
    <row r="123" spans="1:130" s="246" customFormat="1" ht="26.25" customHeight="1">
      <c r="A123" s="860"/>
      <c r="B123" s="861"/>
      <c r="C123" s="864" t="s">
        <v>462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273</v>
      </c>
      <c r="AB123" s="820"/>
      <c r="AC123" s="820"/>
      <c r="AD123" s="820"/>
      <c r="AE123" s="821"/>
      <c r="AF123" s="822">
        <v>202</v>
      </c>
      <c r="AG123" s="820"/>
      <c r="AH123" s="820"/>
      <c r="AI123" s="820"/>
      <c r="AJ123" s="821"/>
      <c r="AK123" s="822">
        <v>133</v>
      </c>
      <c r="AL123" s="820"/>
      <c r="AM123" s="820"/>
      <c r="AN123" s="820"/>
      <c r="AO123" s="821"/>
      <c r="AP123" s="867">
        <v>0</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477</v>
      </c>
      <c r="BP123" s="921"/>
      <c r="BQ123" s="875">
        <v>227760140</v>
      </c>
      <c r="BR123" s="876"/>
      <c r="BS123" s="876"/>
      <c r="BT123" s="876"/>
      <c r="BU123" s="876"/>
      <c r="BV123" s="876">
        <v>227387307</v>
      </c>
      <c r="BW123" s="876"/>
      <c r="BX123" s="876"/>
      <c r="BY123" s="876"/>
      <c r="BZ123" s="876"/>
      <c r="CA123" s="876">
        <v>223895727</v>
      </c>
      <c r="CB123" s="876"/>
      <c r="CC123" s="876"/>
      <c r="CD123" s="876"/>
      <c r="CE123" s="876"/>
      <c r="CF123" s="786"/>
      <c r="CG123" s="787"/>
      <c r="CH123" s="787"/>
      <c r="CI123" s="787"/>
      <c r="CJ123" s="877"/>
      <c r="CK123" s="912"/>
      <c r="CL123" s="898"/>
      <c r="CM123" s="898"/>
      <c r="CN123" s="898"/>
      <c r="CO123" s="899"/>
      <c r="CP123" s="878" t="s">
        <v>413</v>
      </c>
      <c r="CQ123" s="879"/>
      <c r="CR123" s="879"/>
      <c r="CS123" s="879"/>
      <c r="CT123" s="879"/>
      <c r="CU123" s="879"/>
      <c r="CV123" s="879"/>
      <c r="CW123" s="879"/>
      <c r="CX123" s="879"/>
      <c r="CY123" s="879"/>
      <c r="CZ123" s="879"/>
      <c r="DA123" s="879"/>
      <c r="DB123" s="879"/>
      <c r="DC123" s="879"/>
      <c r="DD123" s="879"/>
      <c r="DE123" s="879"/>
      <c r="DF123" s="880"/>
      <c r="DG123" s="819">
        <v>138517</v>
      </c>
      <c r="DH123" s="820"/>
      <c r="DI123" s="820"/>
      <c r="DJ123" s="820"/>
      <c r="DK123" s="821"/>
      <c r="DL123" s="822">
        <v>170611</v>
      </c>
      <c r="DM123" s="820"/>
      <c r="DN123" s="820"/>
      <c r="DO123" s="820"/>
      <c r="DP123" s="821"/>
      <c r="DQ123" s="822">
        <v>227444</v>
      </c>
      <c r="DR123" s="820"/>
      <c r="DS123" s="820"/>
      <c r="DT123" s="820"/>
      <c r="DU123" s="821"/>
      <c r="DV123" s="867">
        <v>0.2</v>
      </c>
      <c r="DW123" s="868"/>
      <c r="DX123" s="868"/>
      <c r="DY123" s="868"/>
      <c r="DZ123" s="869"/>
    </row>
    <row r="124" spans="1:130" s="246" customFormat="1" ht="26.25" customHeight="1" thickBot="1">
      <c r="A124" s="860"/>
      <c r="B124" s="861"/>
      <c r="C124" s="864" t="s">
        <v>465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130</v>
      </c>
      <c r="AB124" s="820"/>
      <c r="AC124" s="820"/>
      <c r="AD124" s="820"/>
      <c r="AE124" s="821"/>
      <c r="AF124" s="822" t="s">
        <v>130</v>
      </c>
      <c r="AG124" s="820"/>
      <c r="AH124" s="820"/>
      <c r="AI124" s="820"/>
      <c r="AJ124" s="821"/>
      <c r="AK124" s="822" t="s">
        <v>130</v>
      </c>
      <c r="AL124" s="820"/>
      <c r="AM124" s="820"/>
      <c r="AN124" s="820"/>
      <c r="AO124" s="821"/>
      <c r="AP124" s="867" t="s">
        <v>130</v>
      </c>
      <c r="AQ124" s="868"/>
      <c r="AR124" s="868"/>
      <c r="AS124" s="868"/>
      <c r="AT124" s="869"/>
      <c r="AU124" s="870" t="s">
        <v>478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5.8</v>
      </c>
      <c r="BR124" s="874"/>
      <c r="BS124" s="874"/>
      <c r="BT124" s="874"/>
      <c r="BU124" s="874"/>
      <c r="BV124" s="874">
        <v>6.4</v>
      </c>
      <c r="BW124" s="874"/>
      <c r="BX124" s="874"/>
      <c r="BY124" s="874"/>
      <c r="BZ124" s="874"/>
      <c r="CA124" s="874">
        <v>3.9</v>
      </c>
      <c r="CB124" s="874"/>
      <c r="CC124" s="874"/>
      <c r="CD124" s="874"/>
      <c r="CE124" s="874"/>
      <c r="CF124" s="764"/>
      <c r="CG124" s="765"/>
      <c r="CH124" s="765"/>
      <c r="CI124" s="765"/>
      <c r="CJ124" s="905"/>
      <c r="CK124" s="913"/>
      <c r="CL124" s="913"/>
      <c r="CM124" s="913"/>
      <c r="CN124" s="913"/>
      <c r="CO124" s="914"/>
      <c r="CP124" s="878" t="s">
        <v>479</v>
      </c>
      <c r="CQ124" s="879"/>
      <c r="CR124" s="879"/>
      <c r="CS124" s="879"/>
      <c r="CT124" s="879"/>
      <c r="CU124" s="879"/>
      <c r="CV124" s="879"/>
      <c r="CW124" s="879"/>
      <c r="CX124" s="879"/>
      <c r="CY124" s="879"/>
      <c r="CZ124" s="879"/>
      <c r="DA124" s="879"/>
      <c r="DB124" s="879"/>
      <c r="DC124" s="879"/>
      <c r="DD124" s="879"/>
      <c r="DE124" s="879"/>
      <c r="DF124" s="880"/>
      <c r="DG124" s="802" t="s">
        <v>130</v>
      </c>
      <c r="DH124" s="803"/>
      <c r="DI124" s="803"/>
      <c r="DJ124" s="803"/>
      <c r="DK124" s="804"/>
      <c r="DL124" s="805" t="s">
        <v>130</v>
      </c>
      <c r="DM124" s="803"/>
      <c r="DN124" s="803"/>
      <c r="DO124" s="803"/>
      <c r="DP124" s="804"/>
      <c r="DQ124" s="805" t="s">
        <v>130</v>
      </c>
      <c r="DR124" s="803"/>
      <c r="DS124" s="803"/>
      <c r="DT124" s="803"/>
      <c r="DU124" s="804"/>
      <c r="DV124" s="891" t="s">
        <v>130</v>
      </c>
      <c r="DW124" s="892"/>
      <c r="DX124" s="892"/>
      <c r="DY124" s="892"/>
      <c r="DZ124" s="893"/>
    </row>
    <row r="125" spans="1:130" s="246" customFormat="1" ht="26.25" customHeight="1">
      <c r="A125" s="860"/>
      <c r="B125" s="861"/>
      <c r="C125" s="864" t="s">
        <v>467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130</v>
      </c>
      <c r="AB125" s="820"/>
      <c r="AC125" s="820"/>
      <c r="AD125" s="820"/>
      <c r="AE125" s="821"/>
      <c r="AF125" s="822" t="s">
        <v>130</v>
      </c>
      <c r="AG125" s="820"/>
      <c r="AH125" s="820"/>
      <c r="AI125" s="820"/>
      <c r="AJ125" s="821"/>
      <c r="AK125" s="822" t="s">
        <v>130</v>
      </c>
      <c r="AL125" s="820"/>
      <c r="AM125" s="820"/>
      <c r="AN125" s="820"/>
      <c r="AO125" s="821"/>
      <c r="AP125" s="867" t="s">
        <v>130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130</v>
      </c>
      <c r="DH125" s="885"/>
      <c r="DI125" s="885"/>
      <c r="DJ125" s="885"/>
      <c r="DK125" s="885"/>
      <c r="DL125" s="885" t="s">
        <v>130</v>
      </c>
      <c r="DM125" s="885"/>
      <c r="DN125" s="885"/>
      <c r="DO125" s="885"/>
      <c r="DP125" s="885"/>
      <c r="DQ125" s="885" t="s">
        <v>130</v>
      </c>
      <c r="DR125" s="885"/>
      <c r="DS125" s="885"/>
      <c r="DT125" s="885"/>
      <c r="DU125" s="885"/>
      <c r="DV125" s="886" t="s">
        <v>130</v>
      </c>
      <c r="DW125" s="886"/>
      <c r="DX125" s="886"/>
      <c r="DY125" s="886"/>
      <c r="DZ125" s="887"/>
    </row>
    <row r="126" spans="1:130" s="246" customFormat="1" ht="26.25" customHeight="1" thickBot="1">
      <c r="A126" s="860"/>
      <c r="B126" s="861"/>
      <c r="C126" s="864" t="s">
        <v>469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1058189</v>
      </c>
      <c r="AB126" s="820"/>
      <c r="AC126" s="820"/>
      <c r="AD126" s="820"/>
      <c r="AE126" s="821"/>
      <c r="AF126" s="822">
        <v>2355090</v>
      </c>
      <c r="AG126" s="820"/>
      <c r="AH126" s="820"/>
      <c r="AI126" s="820"/>
      <c r="AJ126" s="821"/>
      <c r="AK126" s="822">
        <v>3902911</v>
      </c>
      <c r="AL126" s="820"/>
      <c r="AM126" s="820"/>
      <c r="AN126" s="820"/>
      <c r="AO126" s="821"/>
      <c r="AP126" s="867">
        <v>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482</v>
      </c>
      <c r="CQ126" s="790"/>
      <c r="CR126" s="790"/>
      <c r="CS126" s="790"/>
      <c r="CT126" s="790"/>
      <c r="CU126" s="790"/>
      <c r="CV126" s="790"/>
      <c r="CW126" s="790"/>
      <c r="CX126" s="790"/>
      <c r="CY126" s="790"/>
      <c r="CZ126" s="790"/>
      <c r="DA126" s="790"/>
      <c r="DB126" s="790"/>
      <c r="DC126" s="790"/>
      <c r="DD126" s="790"/>
      <c r="DE126" s="790"/>
      <c r="DF126" s="791"/>
      <c r="DG126" s="856">
        <v>1161568</v>
      </c>
      <c r="DH126" s="857"/>
      <c r="DI126" s="857"/>
      <c r="DJ126" s="857"/>
      <c r="DK126" s="857"/>
      <c r="DL126" s="857">
        <v>1141268</v>
      </c>
      <c r="DM126" s="857"/>
      <c r="DN126" s="857"/>
      <c r="DO126" s="857"/>
      <c r="DP126" s="857"/>
      <c r="DQ126" s="857">
        <v>1057390</v>
      </c>
      <c r="DR126" s="857"/>
      <c r="DS126" s="857"/>
      <c r="DT126" s="857"/>
      <c r="DU126" s="857"/>
      <c r="DV126" s="834">
        <v>1.1000000000000001</v>
      </c>
      <c r="DW126" s="834"/>
      <c r="DX126" s="834"/>
      <c r="DY126" s="834"/>
      <c r="DZ126" s="835"/>
    </row>
    <row r="127" spans="1:130" s="246" customFormat="1" ht="26.25" customHeight="1">
      <c r="A127" s="862"/>
      <c r="B127" s="863"/>
      <c r="C127" s="881" t="s">
        <v>483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93851</v>
      </c>
      <c r="AB127" s="820"/>
      <c r="AC127" s="820"/>
      <c r="AD127" s="820"/>
      <c r="AE127" s="821"/>
      <c r="AF127" s="822">
        <v>77304</v>
      </c>
      <c r="AG127" s="820"/>
      <c r="AH127" s="820"/>
      <c r="AI127" s="820"/>
      <c r="AJ127" s="821"/>
      <c r="AK127" s="822">
        <v>64808</v>
      </c>
      <c r="AL127" s="820"/>
      <c r="AM127" s="820"/>
      <c r="AN127" s="820"/>
      <c r="AO127" s="821"/>
      <c r="AP127" s="867">
        <v>0.1</v>
      </c>
      <c r="AQ127" s="868"/>
      <c r="AR127" s="868"/>
      <c r="AS127" s="868"/>
      <c r="AT127" s="869"/>
      <c r="AU127" s="282"/>
      <c r="AV127" s="282"/>
      <c r="AW127" s="282"/>
      <c r="AX127" s="884" t="s">
        <v>484</v>
      </c>
      <c r="AY127" s="852"/>
      <c r="AZ127" s="852"/>
      <c r="BA127" s="852"/>
      <c r="BB127" s="852"/>
      <c r="BC127" s="852"/>
      <c r="BD127" s="852"/>
      <c r="BE127" s="853"/>
      <c r="BF127" s="851" t="s">
        <v>485</v>
      </c>
      <c r="BG127" s="852"/>
      <c r="BH127" s="852"/>
      <c r="BI127" s="852"/>
      <c r="BJ127" s="852"/>
      <c r="BK127" s="852"/>
      <c r="BL127" s="853"/>
      <c r="BM127" s="851" t="s">
        <v>486</v>
      </c>
      <c r="BN127" s="852"/>
      <c r="BO127" s="852"/>
      <c r="BP127" s="852"/>
      <c r="BQ127" s="852"/>
      <c r="BR127" s="852"/>
      <c r="BS127" s="853"/>
      <c r="BT127" s="851" t="s">
        <v>487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488</v>
      </c>
      <c r="CQ127" s="790"/>
      <c r="CR127" s="790"/>
      <c r="CS127" s="790"/>
      <c r="CT127" s="790"/>
      <c r="CU127" s="790"/>
      <c r="CV127" s="790"/>
      <c r="CW127" s="790"/>
      <c r="CX127" s="790"/>
      <c r="CY127" s="790"/>
      <c r="CZ127" s="790"/>
      <c r="DA127" s="790"/>
      <c r="DB127" s="790"/>
      <c r="DC127" s="790"/>
      <c r="DD127" s="790"/>
      <c r="DE127" s="790"/>
      <c r="DF127" s="791"/>
      <c r="DG127" s="856" t="s">
        <v>130</v>
      </c>
      <c r="DH127" s="857"/>
      <c r="DI127" s="857"/>
      <c r="DJ127" s="857"/>
      <c r="DK127" s="857"/>
      <c r="DL127" s="857" t="s">
        <v>130</v>
      </c>
      <c r="DM127" s="857"/>
      <c r="DN127" s="857"/>
      <c r="DO127" s="857"/>
      <c r="DP127" s="857"/>
      <c r="DQ127" s="857" t="s">
        <v>130</v>
      </c>
      <c r="DR127" s="857"/>
      <c r="DS127" s="857"/>
      <c r="DT127" s="857"/>
      <c r="DU127" s="857"/>
      <c r="DV127" s="834" t="s">
        <v>130</v>
      </c>
      <c r="DW127" s="834"/>
      <c r="DX127" s="834"/>
      <c r="DY127" s="834"/>
      <c r="DZ127" s="835"/>
    </row>
    <row r="128" spans="1:130" s="246" customFormat="1" ht="26.25" customHeight="1" thickBot="1">
      <c r="A128" s="836" t="s">
        <v>489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490</v>
      </c>
      <c r="X128" s="838"/>
      <c r="Y128" s="838"/>
      <c r="Z128" s="839"/>
      <c r="AA128" s="840">
        <v>5305208</v>
      </c>
      <c r="AB128" s="841"/>
      <c r="AC128" s="841"/>
      <c r="AD128" s="841"/>
      <c r="AE128" s="842"/>
      <c r="AF128" s="843">
        <v>4532844</v>
      </c>
      <c r="AG128" s="841"/>
      <c r="AH128" s="841"/>
      <c r="AI128" s="841"/>
      <c r="AJ128" s="842"/>
      <c r="AK128" s="843">
        <v>4266266</v>
      </c>
      <c r="AL128" s="841"/>
      <c r="AM128" s="841"/>
      <c r="AN128" s="841"/>
      <c r="AO128" s="842"/>
      <c r="AP128" s="844"/>
      <c r="AQ128" s="845"/>
      <c r="AR128" s="845"/>
      <c r="AS128" s="845"/>
      <c r="AT128" s="846"/>
      <c r="AU128" s="282"/>
      <c r="AV128" s="282"/>
      <c r="AW128" s="282"/>
      <c r="AX128" s="847" t="s">
        <v>491</v>
      </c>
      <c r="AY128" s="848"/>
      <c r="AZ128" s="848"/>
      <c r="BA128" s="848"/>
      <c r="BB128" s="848"/>
      <c r="BC128" s="848"/>
      <c r="BD128" s="848"/>
      <c r="BE128" s="849"/>
      <c r="BF128" s="826" t="s">
        <v>130</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492</v>
      </c>
      <c r="CQ128" s="768"/>
      <c r="CR128" s="768"/>
      <c r="CS128" s="768"/>
      <c r="CT128" s="768"/>
      <c r="CU128" s="768"/>
      <c r="CV128" s="768"/>
      <c r="CW128" s="768"/>
      <c r="CX128" s="768"/>
      <c r="CY128" s="768"/>
      <c r="CZ128" s="768"/>
      <c r="DA128" s="768"/>
      <c r="DB128" s="768"/>
      <c r="DC128" s="768"/>
      <c r="DD128" s="768"/>
      <c r="DE128" s="768"/>
      <c r="DF128" s="769"/>
      <c r="DG128" s="830">
        <v>41026</v>
      </c>
      <c r="DH128" s="831"/>
      <c r="DI128" s="831"/>
      <c r="DJ128" s="831"/>
      <c r="DK128" s="831"/>
      <c r="DL128" s="831">
        <v>30352</v>
      </c>
      <c r="DM128" s="831"/>
      <c r="DN128" s="831"/>
      <c r="DO128" s="831"/>
      <c r="DP128" s="831"/>
      <c r="DQ128" s="831">
        <v>24601</v>
      </c>
      <c r="DR128" s="831"/>
      <c r="DS128" s="831"/>
      <c r="DT128" s="831"/>
      <c r="DU128" s="831"/>
      <c r="DV128" s="832">
        <v>0</v>
      </c>
      <c r="DW128" s="832"/>
      <c r="DX128" s="832"/>
      <c r="DY128" s="832"/>
      <c r="DZ128" s="833"/>
    </row>
    <row r="129" spans="1:131" s="246" customFormat="1" ht="26.25" customHeight="1">
      <c r="A129" s="814" t="s">
        <v>109</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101599980</v>
      </c>
      <c r="AB129" s="820"/>
      <c r="AC129" s="820"/>
      <c r="AD129" s="820"/>
      <c r="AE129" s="821"/>
      <c r="AF129" s="822">
        <v>103053415</v>
      </c>
      <c r="AG129" s="820"/>
      <c r="AH129" s="820"/>
      <c r="AI129" s="820"/>
      <c r="AJ129" s="821"/>
      <c r="AK129" s="822">
        <v>106645163</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130</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496</v>
      </c>
      <c r="X130" s="817"/>
      <c r="Y130" s="817"/>
      <c r="Z130" s="818"/>
      <c r="AA130" s="819">
        <v>10099061</v>
      </c>
      <c r="AB130" s="820"/>
      <c r="AC130" s="820"/>
      <c r="AD130" s="820"/>
      <c r="AE130" s="821"/>
      <c r="AF130" s="822">
        <v>10204560</v>
      </c>
      <c r="AG130" s="820"/>
      <c r="AH130" s="820"/>
      <c r="AI130" s="820"/>
      <c r="AJ130" s="821"/>
      <c r="AK130" s="822">
        <v>10088278</v>
      </c>
      <c r="AL130" s="820"/>
      <c r="AM130" s="820"/>
      <c r="AN130" s="820"/>
      <c r="AO130" s="821"/>
      <c r="AP130" s="823"/>
      <c r="AQ130" s="824"/>
      <c r="AR130" s="824"/>
      <c r="AS130" s="824"/>
      <c r="AT130" s="825"/>
      <c r="AU130" s="284"/>
      <c r="AV130" s="284"/>
      <c r="AW130" s="284"/>
      <c r="AX130" s="789" t="s">
        <v>497</v>
      </c>
      <c r="AY130" s="790"/>
      <c r="AZ130" s="790"/>
      <c r="BA130" s="790"/>
      <c r="BB130" s="790"/>
      <c r="BC130" s="790"/>
      <c r="BD130" s="790"/>
      <c r="BE130" s="791"/>
      <c r="BF130" s="792">
        <v>6.1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498</v>
      </c>
      <c r="X131" s="800"/>
      <c r="Y131" s="800"/>
      <c r="Z131" s="801"/>
      <c r="AA131" s="802">
        <v>91500919</v>
      </c>
      <c r="AB131" s="803"/>
      <c r="AC131" s="803"/>
      <c r="AD131" s="803"/>
      <c r="AE131" s="804"/>
      <c r="AF131" s="805">
        <v>92848855</v>
      </c>
      <c r="AG131" s="803"/>
      <c r="AH131" s="803"/>
      <c r="AI131" s="803"/>
      <c r="AJ131" s="804"/>
      <c r="AK131" s="805">
        <v>96556885</v>
      </c>
      <c r="AL131" s="803"/>
      <c r="AM131" s="803"/>
      <c r="AN131" s="803"/>
      <c r="AO131" s="804"/>
      <c r="AP131" s="806"/>
      <c r="AQ131" s="807"/>
      <c r="AR131" s="807"/>
      <c r="AS131" s="807"/>
      <c r="AT131" s="808"/>
      <c r="AU131" s="284"/>
      <c r="AV131" s="284"/>
      <c r="AW131" s="284"/>
      <c r="AX131" s="767" t="s">
        <v>499</v>
      </c>
      <c r="AY131" s="768"/>
      <c r="AZ131" s="768"/>
      <c r="BA131" s="768"/>
      <c r="BB131" s="768"/>
      <c r="BC131" s="768"/>
      <c r="BD131" s="768"/>
      <c r="BE131" s="769"/>
      <c r="BF131" s="770">
        <v>3.9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501</v>
      </c>
      <c r="W132" s="780"/>
      <c r="X132" s="780"/>
      <c r="Y132" s="780"/>
      <c r="Z132" s="781"/>
      <c r="AA132" s="782">
        <v>4.5112880229999996</v>
      </c>
      <c r="AB132" s="783"/>
      <c r="AC132" s="783"/>
      <c r="AD132" s="783"/>
      <c r="AE132" s="784"/>
      <c r="AF132" s="785">
        <v>6.2603066030000001</v>
      </c>
      <c r="AG132" s="783"/>
      <c r="AH132" s="783"/>
      <c r="AI132" s="783"/>
      <c r="AJ132" s="784"/>
      <c r="AK132" s="785">
        <v>7.7190072980000002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502</v>
      </c>
      <c r="W133" s="759"/>
      <c r="X133" s="759"/>
      <c r="Y133" s="759"/>
      <c r="Z133" s="760"/>
      <c r="AA133" s="761">
        <v>4.9000000000000004</v>
      </c>
      <c r="AB133" s="762"/>
      <c r="AC133" s="762"/>
      <c r="AD133" s="762"/>
      <c r="AE133" s="763"/>
      <c r="AF133" s="761">
        <v>5.0999999999999996</v>
      </c>
      <c r="AG133" s="762"/>
      <c r="AH133" s="762"/>
      <c r="AI133" s="762"/>
      <c r="AJ133" s="763"/>
      <c r="AK133" s="761">
        <v>6.1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Pp2dPz/W1i57XOVTd/Ki3V80aW06JH+WTEpHyHbSggiCix38wsx5ohNbIZFCrIJ0mHs9v0bjhazaKo63C7FgzQ==" saltValue="8+/OXhOsCc6GRNUdeAbY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K49" zoomScale="55" zoomScaleNormal="85" zoomScaleSheetLayoutView="55" workbookViewId="0">
      <selection activeCell="AG29" sqref="AG29"/>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GEA/kzLdxlMhdM817GsHEVqzju+7dHV2SfTbJeRsRheT0D3YDDVbCXdKnJcpvSYENSk7jBt5TXn3ZKSpfFaQ==" saltValue="6ZWZPcf3JF1+4QR9qbx4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49"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VGNvSIzwq21oJGDsniFJZCWlj5l2d1Abhv5ZzmeyUFs36SII0CRSZLXypUz/JEV13RFDI8N8sfydzf3+JWGYA==" saltValue="mdZwNo77v/qNw5h9sU1J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511</v>
      </c>
      <c r="AL9" s="1189"/>
      <c r="AM9" s="1189"/>
      <c r="AN9" s="1190"/>
      <c r="AO9" s="312">
        <v>28814899</v>
      </c>
      <c r="AP9" s="312">
        <v>47720</v>
      </c>
      <c r="AQ9" s="313">
        <v>57923</v>
      </c>
      <c r="AR9" s="314">
        <v>-17.600000000000001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512</v>
      </c>
      <c r="AL10" s="1189"/>
      <c r="AM10" s="1189"/>
      <c r="AN10" s="1190"/>
      <c r="AO10" s="315">
        <v>971230</v>
      </c>
      <c r="AP10" s="315">
        <v>1608</v>
      </c>
      <c r="AQ10" s="316">
        <v>2689</v>
      </c>
      <c r="AR10" s="317">
        <v>-40.200000000000003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513</v>
      </c>
      <c r="AL11" s="1189"/>
      <c r="AM11" s="1189"/>
      <c r="AN11" s="1190"/>
      <c r="AO11" s="315">
        <v>16</v>
      </c>
      <c r="AP11" s="315">
        <v>0</v>
      </c>
      <c r="AQ11" s="316">
        <v>1561</v>
      </c>
      <c r="AR11" s="317">
        <v>-100</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514</v>
      </c>
      <c r="AL12" s="1189"/>
      <c r="AM12" s="1189"/>
      <c r="AN12" s="1190"/>
      <c r="AO12" s="315">
        <v>314459</v>
      </c>
      <c r="AP12" s="315">
        <v>521</v>
      </c>
      <c r="AQ12" s="316">
        <v>539</v>
      </c>
      <c r="AR12" s="317">
        <v>-3.3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515</v>
      </c>
      <c r="AL13" s="1189"/>
      <c r="AM13" s="1189"/>
      <c r="AN13" s="1190"/>
      <c r="AO13" s="315" t="s">
        <v>516</v>
      </c>
      <c r="AP13" s="315" t="s">
        <v>516</v>
      </c>
      <c r="AQ13" s="316">
        <v>13</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517</v>
      </c>
      <c r="AL14" s="1189"/>
      <c r="AM14" s="1189"/>
      <c r="AN14" s="1190"/>
      <c r="AO14" s="315">
        <v>2473595</v>
      </c>
      <c r="AP14" s="315">
        <v>4096</v>
      </c>
      <c r="AQ14" s="316">
        <v>1886</v>
      </c>
      <c r="AR14" s="317">
        <v>117.2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518</v>
      </c>
      <c r="AL15" s="1189"/>
      <c r="AM15" s="1189"/>
      <c r="AN15" s="1190"/>
      <c r="AO15" s="315">
        <v>244576</v>
      </c>
      <c r="AP15" s="315">
        <v>405</v>
      </c>
      <c r="AQ15" s="316">
        <v>1251</v>
      </c>
      <c r="AR15" s="317">
        <v>-67.599999999999994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519</v>
      </c>
      <c r="AL16" s="1192"/>
      <c r="AM16" s="1192"/>
      <c r="AN16" s="1193"/>
      <c r="AO16" s="315">
        <v>-1669282</v>
      </c>
      <c r="AP16" s="315">
        <v>-2764</v>
      </c>
      <c r="AQ16" s="316">
        <v>-4255</v>
      </c>
      <c r="AR16" s="317">
        <v>-35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31149493</v>
      </c>
      <c r="AP17" s="315">
        <v>51586</v>
      </c>
      <c r="AQ17" s="316">
        <v>61607</v>
      </c>
      <c r="AR17" s="317">
        <v>-16.3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524</v>
      </c>
      <c r="AL21" s="1186"/>
      <c r="AM21" s="1186"/>
      <c r="AN21" s="1187"/>
      <c r="AO21" s="327">
        <v>5.61</v>
      </c>
      <c r="AP21" s="328">
        <v>6.25</v>
      </c>
      <c r="AQ21" s="329">
        <v>-0.64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525</v>
      </c>
      <c r="AL22" s="1186"/>
      <c r="AM22" s="1186"/>
      <c r="AN22" s="1187"/>
      <c r="AO22" s="332">
        <v>103.4</v>
      </c>
      <c r="AP22" s="333">
        <v>100</v>
      </c>
      <c r="AQ22" s="334">
        <v>3.4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529</v>
      </c>
      <c r="AL32" s="1177"/>
      <c r="AM32" s="1177"/>
      <c r="AN32" s="1178"/>
      <c r="AO32" s="342">
        <v>14867475</v>
      </c>
      <c r="AP32" s="342">
        <v>24622</v>
      </c>
      <c r="AQ32" s="343">
        <v>37305</v>
      </c>
      <c r="AR32" s="344">
        <v>-34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530</v>
      </c>
      <c r="AL33" s="1177"/>
      <c r="AM33" s="1177"/>
      <c r="AN33" s="1178"/>
      <c r="AO33" s="342" t="s">
        <v>516</v>
      </c>
      <c r="AP33" s="342" t="s">
        <v>516</v>
      </c>
      <c r="AQ33" s="343">
        <v>4</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531</v>
      </c>
      <c r="AL34" s="1177"/>
      <c r="AM34" s="1177"/>
      <c r="AN34" s="1178"/>
      <c r="AO34" s="342" t="s">
        <v>516</v>
      </c>
      <c r="AP34" s="342" t="s">
        <v>516</v>
      </c>
      <c r="AQ34" s="343">
        <v>89</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532</v>
      </c>
      <c r="AL35" s="1177"/>
      <c r="AM35" s="1177"/>
      <c r="AN35" s="1178"/>
      <c r="AO35" s="342">
        <v>2972450</v>
      </c>
      <c r="AP35" s="342">
        <v>4923</v>
      </c>
      <c r="AQ35" s="343">
        <v>9317</v>
      </c>
      <c r="AR35" s="344">
        <v>-47.2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533</v>
      </c>
      <c r="AL36" s="1177"/>
      <c r="AM36" s="1177"/>
      <c r="AN36" s="1178"/>
      <c r="AO36" s="342" t="s">
        <v>516</v>
      </c>
      <c r="AP36" s="342" t="s">
        <v>516</v>
      </c>
      <c r="AQ36" s="343">
        <v>337</v>
      </c>
      <c r="AR36" s="344" t="s">
        <v>516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534</v>
      </c>
      <c r="AL37" s="1177"/>
      <c r="AM37" s="1177"/>
      <c r="AN37" s="1178"/>
      <c r="AO37" s="342">
        <v>3967852</v>
      </c>
      <c r="AP37" s="342">
        <v>6571</v>
      </c>
      <c r="AQ37" s="343">
        <v>969</v>
      </c>
      <c r="AR37" s="344">
        <v>578.1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535</v>
      </c>
      <c r="AL38" s="1180"/>
      <c r="AM38" s="1180"/>
      <c r="AN38" s="1181"/>
      <c r="AO38" s="345" t="s">
        <v>516</v>
      </c>
      <c r="AP38" s="345" t="s">
        <v>516</v>
      </c>
      <c r="AQ38" s="346">
        <v>1</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536</v>
      </c>
      <c r="AL39" s="1180"/>
      <c r="AM39" s="1180"/>
      <c r="AN39" s="1181"/>
      <c r="AO39" s="342">
        <v>-4266266</v>
      </c>
      <c r="AP39" s="342">
        <v>-7065</v>
      </c>
      <c r="AQ39" s="343">
        <v>-8362</v>
      </c>
      <c r="AR39" s="344">
        <v>-15.5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537</v>
      </c>
      <c r="AL40" s="1177"/>
      <c r="AM40" s="1177"/>
      <c r="AN40" s="1178"/>
      <c r="AO40" s="342">
        <v>-10088278</v>
      </c>
      <c r="AP40" s="342">
        <v>-16707</v>
      </c>
      <c r="AQ40" s="343">
        <v>-29125</v>
      </c>
      <c r="AR40" s="344">
        <v>-42.6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7453233</v>
      </c>
      <c r="AP41" s="342">
        <v>12343</v>
      </c>
      <c r="AQ41" s="343">
        <v>10534</v>
      </c>
      <c r="AR41" s="344">
        <v>17.2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506</v>
      </c>
      <c r="AN49" s="1171" t="s">
        <v>541</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13769435</v>
      </c>
      <c r="AN51" s="364">
        <v>23370</v>
      </c>
      <c r="AO51" s="365">
        <v>-44.2</v>
      </c>
      <c r="AP51" s="366">
        <v>41862</v>
      </c>
      <c r="AQ51" s="367">
        <v>1.5</v>
      </c>
      <c r="AR51" s="368">
        <v>-45.7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7369100</v>
      </c>
      <c r="AN52" s="372">
        <v>12507</v>
      </c>
      <c r="AO52" s="373">
        <v>-46.5</v>
      </c>
      <c r="AP52" s="374">
        <v>23710</v>
      </c>
      <c r="AQ52" s="375">
        <v>7.4</v>
      </c>
      <c r="AR52" s="376">
        <v>-53.9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14547517</v>
      </c>
      <c r="AN53" s="364">
        <v>24545</v>
      </c>
      <c r="AO53" s="365">
        <v>5</v>
      </c>
      <c r="AP53" s="366">
        <v>43554</v>
      </c>
      <c r="AQ53" s="367">
        <v>4</v>
      </c>
      <c r="AR53" s="368">
        <v>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7712825</v>
      </c>
      <c r="AN54" s="372">
        <v>13013</v>
      </c>
      <c r="AO54" s="373">
        <v>4</v>
      </c>
      <c r="AP54" s="374">
        <v>24811</v>
      </c>
      <c r="AQ54" s="375">
        <v>4.5999999999999996</v>
      </c>
      <c r="AR54" s="376">
        <v>-0.6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25161772</v>
      </c>
      <c r="AN55" s="364">
        <v>42254</v>
      </c>
      <c r="AO55" s="365">
        <v>72.099999999999994</v>
      </c>
      <c r="AP55" s="366">
        <v>42581</v>
      </c>
      <c r="AQ55" s="367">
        <v>-2.2000000000000002</v>
      </c>
      <c r="AR55" s="368">
        <v>74.3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15168146</v>
      </c>
      <c r="AN56" s="372">
        <v>25471</v>
      </c>
      <c r="AO56" s="373">
        <v>95.7</v>
      </c>
      <c r="AP56" s="374">
        <v>24354</v>
      </c>
      <c r="AQ56" s="375">
        <v>-1.8</v>
      </c>
      <c r="AR56" s="376">
        <v>97.5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34740362</v>
      </c>
      <c r="AN57" s="364">
        <v>57896</v>
      </c>
      <c r="AO57" s="365">
        <v>37</v>
      </c>
      <c r="AP57" s="366">
        <v>45426</v>
      </c>
      <c r="AQ57" s="367">
        <v>6.7</v>
      </c>
      <c r="AR57" s="368">
        <v>30.3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18726817</v>
      </c>
      <c r="AN58" s="372">
        <v>31209</v>
      </c>
      <c r="AO58" s="373">
        <v>22.5</v>
      </c>
      <c r="AP58" s="374">
        <v>24508</v>
      </c>
      <c r="AQ58" s="375">
        <v>0.6</v>
      </c>
      <c r="AR58" s="376">
        <v>21.9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24612220</v>
      </c>
      <c r="AN59" s="364">
        <v>40760</v>
      </c>
      <c r="AO59" s="365">
        <v>-29.6</v>
      </c>
      <c r="AP59" s="366">
        <v>46457</v>
      </c>
      <c r="AQ59" s="367">
        <v>2.2999999999999998</v>
      </c>
      <c r="AR59" s="368">
        <v>-31.9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16288804</v>
      </c>
      <c r="AN60" s="372">
        <v>26975</v>
      </c>
      <c r="AO60" s="373">
        <v>-13.6</v>
      </c>
      <c r="AP60" s="374">
        <v>24020</v>
      </c>
      <c r="AQ60" s="375">
        <v>-2</v>
      </c>
      <c r="AR60" s="376">
        <v>-11.6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22566261</v>
      </c>
      <c r="AN61" s="379">
        <v>37765</v>
      </c>
      <c r="AO61" s="380">
        <v>8.1</v>
      </c>
      <c r="AP61" s="381">
        <v>43976</v>
      </c>
      <c r="AQ61" s="382">
        <v>2.5</v>
      </c>
      <c r="AR61" s="368">
        <v>5.6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13053138</v>
      </c>
      <c r="AN62" s="372">
        <v>21835</v>
      </c>
      <c r="AO62" s="373">
        <v>12.4</v>
      </c>
      <c r="AP62" s="374">
        <v>24281</v>
      </c>
      <c r="AQ62" s="375">
        <v>1.8</v>
      </c>
      <c r="AR62" s="376">
        <v>10.6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mmAvEt/5XXqUldu9mc0DaSM7bWtUX9hOsZaApFyZ+igIU8/4HjXwx7J38Bwe0ziYnAAOU7BUAj7vcQUz2R6ZJg==" saltValue="nQ1tpCeT0kz6gD8GwcNR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33"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quMb4E7AT4bcRvYGCQgaO5bi2EK5b288iC5bTlJB3y1nQXlEt16v/tk46mYnDeUfc/4Sv+ytYlxHByrDv4ygg==" saltValue="yWGPdKCITYf41Ap7/CCs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L39"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wdrRlo6UVOyPvmWEglW25kaIMqE9vyVinH2O1hCvo+HfJmxWeEoxsQreZy2c1jBe5XlGhdsvFP9UXrNYVeyTA==" saltValue="OHjRPz+vy/TG72X1GWQt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94" t="s">
        <v>3</v>
      </c>
      <c r="D47" s="1194"/>
      <c r="E47" s="1195"/>
      <c r="F47" s="11">
        <v>15.39</v>
      </c>
      <c r="G47" s="12">
        <v>21.13</v>
      </c>
      <c r="H47" s="12">
        <v>23.36</v>
      </c>
      <c r="I47" s="12">
        <v>15.01</v>
      </c>
      <c r="J47" s="13">
        <v>13.58</v>
      </c>
    </row>
    <row r="48" spans="2:10" ht="57.75" customHeight="1">
      <c r="B48" s="14"/>
      <c r="C48" s="1196" t="s">
        <v>4</v>
      </c>
      <c r="D48" s="1196"/>
      <c r="E48" s="1197"/>
      <c r="F48" s="15">
        <v>13.05</v>
      </c>
      <c r="G48" s="16">
        <v>8.01</v>
      </c>
      <c r="H48" s="16">
        <v>7.65</v>
      </c>
      <c r="I48" s="16">
        <v>9.17</v>
      </c>
      <c r="J48" s="17">
        <v>7.42</v>
      </c>
    </row>
    <row r="49" spans="2:10" ht="57.75" customHeight="1" thickBot="1">
      <c r="B49" s="18"/>
      <c r="C49" s="1198" t="s">
        <v>5</v>
      </c>
      <c r="D49" s="1198"/>
      <c r="E49" s="1199"/>
      <c r="F49" s="19" t="s">
        <v>562</v>
      </c>
      <c r="G49" s="20">
        <v>1</v>
      </c>
      <c r="H49" s="20">
        <v>2.1</v>
      </c>
      <c r="I49" s="20" t="s">
        <v>563</v>
      </c>
      <c r="J49" s="21" t="s">
        <v>564</v>
      </c>
    </row>
    <row r="50" spans="2:10" ht="13.5" customHeight="1"/>
    <row r="51" spans="2:10" ht="13.5" hidden="1" customHeight="1"/>
    <row r="52" spans="2:10" ht="13.5" hidden="1" customHeight="1"/>
    <row r="53" spans="2:10" ht="13.5" hidden="1" customHeight="1"/>
  </sheetData>
  <sheetProtection algorithmName="SHA-512" hashValue="PhSkgH2nPwP1BrGntw59vD/Ux9E+RnNgB3cP7X+YiD0PnSsfoPPVPjm8hgY0bWz1PTeZ+s1rTG4BiiQd+a5W5Q==" saltValue="bnA1aRvONBpKMqvMPHDz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2020-03-05T02:26:03Z</cp:lastPrinted>
  <dcterms:created xsi:type="dcterms:W3CDTF">2020-02-10T03:00:57Z</dcterms:created>
  <dcterms:modified xsi:type="dcterms:W3CDTF">2020-08-27T23:37:59Z</dcterms:modified>
  <cp:category/>
</cp:coreProperties>
</file>